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0" documentId="8_{B84F30E9-C81A-494C-8649-77C7DB55831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nero" sheetId="2" state="hidden" r:id="rId1"/>
    <sheet name="Ejecucion Febrero" sheetId="3" state="hidden" r:id="rId2"/>
    <sheet name="Ejecucion Marzo" sheetId="4" r:id="rId3"/>
  </sheets>
  <definedNames>
    <definedName name="_xlnm.Print_Area" localSheetId="1">'Ejecucion Febrero'!$A$1:$R$88</definedName>
    <definedName name="_xlnm.Print_Area" localSheetId="2">'Ejecucion Marzo'!$A$1:$R$92</definedName>
    <definedName name="Print_Area" localSheetId="1">'Ejecucion Febrero'!$A$1:$R$88</definedName>
    <definedName name="Print_Area" localSheetId="2">'Ejecucion Marzo'!$A$1:$R$92</definedName>
    <definedName name="Print_Area" localSheetId="0">Enero!$A$1:$Q$168</definedName>
    <definedName name="Print_Titles" localSheetId="1">'Ejecucion Febrero'!$1:$15</definedName>
    <definedName name="Print_Titles" localSheetId="2">'Ejecucion Marzo'!$1:$15</definedName>
    <definedName name="Print_Titles" localSheetId="0">Enero!$1:$16</definedName>
    <definedName name="_xlnm.Print_Titles" localSheetId="1">'Ejecucion Febrero'!$1:$15</definedName>
    <definedName name="_xlnm.Print_Titles" localSheetId="2">'Ejecucion Marzo'!$1:$15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4" l="1"/>
  <c r="R63" i="4" s="1"/>
  <c r="E64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R62" i="4"/>
  <c r="E62" i="4"/>
  <c r="R61" i="4"/>
  <c r="R60" i="4" s="1"/>
  <c r="E61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D65" i="4" s="1"/>
  <c r="C60" i="4"/>
  <c r="C65" i="4" s="1"/>
  <c r="R59" i="4"/>
  <c r="E59" i="4"/>
  <c r="R58" i="4"/>
  <c r="E58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Q43" i="4"/>
  <c r="P43" i="4"/>
  <c r="O43" i="4"/>
  <c r="N43" i="4"/>
  <c r="M43" i="4"/>
  <c r="L43" i="4"/>
  <c r="K43" i="4"/>
  <c r="J43" i="4"/>
  <c r="I43" i="4"/>
  <c r="H43" i="4"/>
  <c r="G43" i="4"/>
  <c r="F43" i="4"/>
  <c r="D43" i="4"/>
  <c r="D55" i="4" s="1"/>
  <c r="C43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Q33" i="4"/>
  <c r="P33" i="4"/>
  <c r="O33" i="4"/>
  <c r="N33" i="4"/>
  <c r="M33" i="4"/>
  <c r="L33" i="4"/>
  <c r="K33" i="4"/>
  <c r="J33" i="4"/>
  <c r="I33" i="4"/>
  <c r="H33" i="4"/>
  <c r="G33" i="4"/>
  <c r="F33" i="4"/>
  <c r="D33" i="4"/>
  <c r="C33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R22" i="4"/>
  <c r="E22" i="4"/>
  <c r="R21" i="4"/>
  <c r="E21" i="4"/>
  <c r="R20" i="4"/>
  <c r="E20" i="4"/>
  <c r="R19" i="4"/>
  <c r="E19" i="4"/>
  <c r="R18" i="4"/>
  <c r="E18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Q65" i="4" l="1"/>
  <c r="L53" i="4"/>
  <c r="J65" i="4"/>
  <c r="M53" i="4"/>
  <c r="O53" i="4"/>
  <c r="C53" i="4"/>
  <c r="C67" i="4" s="1"/>
  <c r="P53" i="4"/>
  <c r="Q53" i="4"/>
  <c r="Q67" i="4" s="1"/>
  <c r="N65" i="4"/>
  <c r="O65" i="4"/>
  <c r="O67" i="4" s="1"/>
  <c r="F53" i="4"/>
  <c r="N53" i="4"/>
  <c r="K65" i="4"/>
  <c r="G53" i="4"/>
  <c r="L65" i="4"/>
  <c r="L67" i="4" s="1"/>
  <c r="I53" i="4"/>
  <c r="R57" i="4"/>
  <c r="R65" i="4" s="1"/>
  <c r="M65" i="4"/>
  <c r="M67" i="4" s="1"/>
  <c r="F65" i="4"/>
  <c r="J53" i="4"/>
  <c r="J67" i="4" s="1"/>
  <c r="E43" i="4"/>
  <c r="G65" i="4"/>
  <c r="G67" i="4" s="1"/>
  <c r="K53" i="4"/>
  <c r="H65" i="4"/>
  <c r="P65" i="4"/>
  <c r="I65" i="4"/>
  <c r="R43" i="4"/>
  <c r="R33" i="4"/>
  <c r="R23" i="4"/>
  <c r="H53" i="4"/>
  <c r="R17" i="4"/>
  <c r="E33" i="4"/>
  <c r="D53" i="4"/>
  <c r="D67" i="4" s="1"/>
  <c r="E23" i="4"/>
  <c r="E17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N67" i="4" l="1"/>
  <c r="I67" i="4"/>
  <c r="K67" i="4"/>
  <c r="H67" i="4"/>
  <c r="F67" i="4"/>
  <c r="R53" i="4"/>
  <c r="R67" i="4" s="1"/>
  <c r="P67" i="4"/>
  <c r="E53" i="4"/>
  <c r="E67" i="4" s="1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sharedStrings.xml><?xml version="1.0" encoding="utf-8"?>
<sst xmlns="http://schemas.openxmlformats.org/spreadsheetml/2006/main" count="513" uniqueCount="294">
  <si>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</si>
  <si>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</si>
  <si>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</si>
  <si>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</si>
  <si>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</si>
  <si>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</si>
  <si>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</si>
  <si>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</si>
  <si>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</si>
  <si>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</si>
  <si>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</si>
  <si>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</si>
  <si>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</si>
  <si>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</si>
  <si>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</si>
  <si>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</si>
  <si>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</si>
  <si>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</si>
  <si>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</si>
  <si>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</si>
  <si>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</si>
  <si>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</si>
  <si>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</si>
  <si>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</si>
  <si>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</si>
  <si>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</si>
  <si>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</si>
  <si>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</si>
  <si>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</si>
  <si>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</si>
  <si>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</si>
  <si>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</si>
  <si>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</si>
  <si>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</si>
  <si>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</si>
  <si>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</si>
  <si>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</si>
  <si>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</si>
  <si>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</si>
  <si>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</si>
  <si>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</si>
  <si>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</si>
  <si>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</si>
  <si>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</si>
  <si>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</si>
  <si>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</si>
  <si>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</si>
  <si>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</si>
  <si>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</si>
  <si>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</si>
  <si>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</si>
  <si>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</si>
  <si>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</si>
  <si>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</si>
  <si>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</si>
  <si>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</si>
  <si>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</si>
  <si>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</si>
  <si>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</si>
  <si>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</si>
  <si>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</si>
  <si>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</si>
  <si>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</si>
  <si>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</si>
  <si>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</si>
  <si>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</si>
  <si>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</si>
  <si>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</si>
  <si>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</si>
  <si>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</si>
  <si>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</si>
  <si>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</si>
  <si>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</si>
  <si>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</si>
  <si>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</si>
  <si>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</si>
  <si>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</si>
  <si>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</si>
  <si>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</si>
  <si>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</si>
  <si>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</si>
  <si>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</si>
  <si>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</si>
  <si>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</si>
  <si>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</si>
  <si>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</si>
  <si>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</si>
  <si>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</si>
  <si>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</si>
  <si>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</si>
  <si>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</si>
  <si>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</si>
  <si>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</si>
  <si>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</si>
  <si>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</si>
  <si>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</si>
  <si>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</si>
  <si>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</si>
  <si>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</si>
  <si>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</si>
  <si>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</si>
  <si>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</si>
  <si>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</si>
  <si>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</si>
  <si>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</si>
  <si>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</si>
  <si>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</si>
  <si>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</si>
  <si>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</si>
  <si>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</si>
  <si>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</si>
  <si>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</si>
  <si>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</si>
  <si>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</si>
  <si>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</si>
  <si>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</si>
  <si>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</si>
  <si>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</si>
  <si>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</si>
  <si>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</si>
  <si>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</si>
  <si>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</si>
  <si>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</si>
  <si>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</si>
  <si>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</si>
  <si>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</si>
  <si>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</si>
  <si>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</si>
  <si>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</si>
  <si>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</si>
  <si>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</si>
  <si>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</si>
  <si>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</si>
  <si>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</si>
  <si>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</si>
  <si>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</si>
  <si>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</si>
  <si>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</si>
  <si>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</si>
  <si>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</si>
  <si>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</si>
  <si>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</si>
  <si>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</si>
  <si>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</si>
  <si>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</si>
  <si>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</si>
  <si>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</si>
  <si>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</si>
  <si>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</si>
  <si>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</si>
  <si>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</si>
  <si>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</si>
  <si>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</si>
  <si>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</si>
  <si>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</si>
  <si>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</si>
  <si>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</si>
  <si>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</si>
  <si>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</si>
  <si>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</si>
  <si>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</si>
  <si>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</si>
  <si>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</si>
  <si>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</si>
  <si>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</si>
  <si>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</si>
  <si>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</si>
  <si>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</si>
  <si>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</si>
  <si>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</si>
  <si>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</si>
  <si>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</si>
  <si>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</si>
  <si>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</si>
  <si>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</si>
  <si>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</si>
  <si>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</si>
  <si>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</si>
  <si>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</si>
  <si>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</si>
  <si>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</si>
  <si>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</si>
  <si>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</si>
  <si>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</si>
  <si>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</si>
  <si>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</si>
  <si>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</si>
  <si>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</si>
  <si>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</si>
  <si>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</si>
  <si>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</si>
  <si>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</si>
  <si>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</si>
  <si>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</si>
  <si>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</si>
  <si>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</si>
  <si>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</si>
  <si>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</si>
  <si>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</si>
  <si>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</si>
  <si>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</si>
  <si>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</si>
  <si>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</si>
  <si>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</si>
  <si>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</si>
  <si>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</si>
  <si>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</si>
  <si>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</si>
  <si>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</si>
  <si>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</si>
  <si>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</si>
  <si>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</si>
  <si>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</si>
  <si>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</si>
  <si>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</si>
  <si>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</si>
  <si>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</si>
  <si>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</si>
  <si>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</si>
  <si>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</si>
  <si>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</si>
  <si>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</si>
  <si>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</si>
  <si>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</si>
  <si>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</si>
  <si>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</si>
  <si>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</si>
  <si>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</si>
  <si>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</si>
  <si>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</si>
  <si>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</si>
  <si>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</si>
  <si>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</si>
  <si>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</si>
  <si>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</si>
  <si>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</si>
  <si>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</si>
  <si>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</si>
  <si>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</si>
  <si>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</si>
  <si>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</si>
  <si>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</si>
  <si>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</si>
  <si>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</si>
  <si>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</si>
  <si>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</si>
  <si>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</si>
  <si>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</si>
  <si>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</si>
  <si>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</si>
  <si>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</si>
  <si>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</si>
  <si>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</si>
  <si>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</si>
  <si>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</si>
  <si>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</si>
  <si>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</si>
  <si>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</si>
  <si>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</si>
  <si>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</si>
  <si>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</si>
  <si>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</si>
  <si>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</si>
  <si>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</si>
  <si>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</si>
  <si>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</si>
  <si>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</si>
  <si>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</si>
  <si>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</si>
  <si>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</si>
  <si>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</si>
  <si>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</si>
  <si>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</si>
  <si>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</si>
  <si>
    <t>Presupuesto Vigente</t>
  </si>
  <si>
    <t>EJECUCIÓN DE GASTOS Y APLICACIONES FINANCIERAS FEBRERO 2023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</si>
  <si>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</si>
  <si>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</si>
  <si>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</si>
  <si>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</si>
  <si>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</si>
  <si>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</si>
  <si>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</si>
  <si>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</si>
  <si>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</si>
  <si>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</si>
  <si>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</si>
  <si>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</si>
  <si>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>BIENES INTANGIBLES</t>
  </si>
  <si>
    <t>EJECUCIÓN DE GASTOS Y APLICACIONES FINANCIERAS MARZO 2023</t>
  </si>
  <si>
    <t>Arosa Echenique</t>
  </si>
  <si>
    <t>Analista de Presupuesto</t>
  </si>
  <si>
    <t>_______________________________________________</t>
  </si>
  <si>
    <t>Preparado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</si>
</sst>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493569</xdr:colOff>
      <xdr:row>0</xdr:row>
      <xdr:rowOff>106154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1319" y="106154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86" t="s">
        <v>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1:17" x14ac:dyDescent="0.25">
      <c r="A11" s="87" t="s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7" x14ac:dyDescent="0.25">
      <c r="A12" s="87" t="s">
        <v>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x14ac:dyDescent="0.25">
      <c r="A13" s="87" t="s">
        <v>265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x14ac:dyDescent="0.25">
      <c r="A14" s="87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84" t="s">
        <v>4</v>
      </c>
      <c r="B16" s="85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82" t="s">
        <v>259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3" spans="1:17" ht="15" x14ac:dyDescent="0.25">
      <c r="A153" s="49" t="s">
        <v>270</v>
      </c>
      <c r="B153" s="46"/>
      <c r="E153" s="50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50"/>
    </row>
    <row r="154" spans="1:17" ht="14.25" x14ac:dyDescent="0.25">
      <c r="A154" s="47" t="s">
        <v>268</v>
      </c>
      <c r="B154" s="47"/>
      <c r="E154" s="83" t="s">
        <v>234</v>
      </c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1:17" x14ac:dyDescent="0.25">
      <c r="A155" s="1" t="s">
        <v>269</v>
      </c>
      <c r="E155" s="82" t="s">
        <v>235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H164" s="46"/>
      <c r="I164" s="48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8" t="s">
        <v>273</v>
      </c>
      <c r="D165" s="44"/>
      <c r="H165" s="48"/>
      <c r="I165" s="48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47" t="s">
        <v>236</v>
      </c>
      <c r="D166" s="39"/>
      <c r="H166" s="47"/>
      <c r="I166" s="47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52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51"/>
    </row>
    <row r="4" spans="1:18" ht="3" customHeight="1" x14ac:dyDescent="0.25"/>
    <row r="9" spans="1:18" x14ac:dyDescent="0.25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x14ac:dyDescent="0.25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87" t="s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87" t="s">
        <v>275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A13" s="87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2"/>
      <c r="C14" s="3"/>
      <c r="D14" s="4"/>
      <c r="E14" s="4"/>
      <c r="F14" s="4"/>
      <c r="G14" s="53"/>
      <c r="H14" s="4"/>
      <c r="I14" s="4"/>
      <c r="J14" s="4"/>
      <c r="K14" s="4"/>
    </row>
    <row r="15" spans="1:18" ht="29.1" customHeight="1" x14ac:dyDescent="0.25">
      <c r="A15" s="84" t="s">
        <v>4</v>
      </c>
      <c r="B15" s="8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4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65">
        <v>2.1</v>
      </c>
      <c r="B17" s="65" t="s">
        <v>14</v>
      </c>
      <c r="C17" s="66">
        <f t="shared" ref="C17:R17" si="0">C18+C19+C22</f>
        <v>306184843</v>
      </c>
      <c r="D17" s="66">
        <f t="shared" si="0"/>
        <v>35535809.380000003</v>
      </c>
      <c r="E17" s="66">
        <f t="shared" si="0"/>
        <v>341720652.38</v>
      </c>
      <c r="F17" s="66">
        <f t="shared" si="0"/>
        <v>22854418.689999998</v>
      </c>
      <c r="G17" s="67">
        <f t="shared" si="0"/>
        <v>23107439.829999998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si="0"/>
        <v>0</v>
      </c>
      <c r="R17" s="66">
        <f t="shared" si="0"/>
        <v>45961858.519999996</v>
      </c>
    </row>
    <row r="18" spans="1:18" s="64" customFormat="1" ht="25.5" customHeight="1" x14ac:dyDescent="0.25">
      <c r="A18" s="62" t="s">
        <v>15</v>
      </c>
      <c r="B18" s="63" t="s">
        <v>16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5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s="64" customFormat="1" ht="25.5" customHeight="1" x14ac:dyDescent="0.25">
      <c r="A19" s="62" t="s">
        <v>25</v>
      </c>
      <c r="B19" s="63" t="s">
        <v>26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5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s="64" customFormat="1" ht="25.5" customHeight="1" x14ac:dyDescent="0.25">
      <c r="A20" s="62" t="s">
        <v>276</v>
      </c>
      <c r="B20" s="63" t="s">
        <v>277</v>
      </c>
      <c r="C20" s="16">
        <v>0</v>
      </c>
      <c r="D20" s="16">
        <v>0</v>
      </c>
      <c r="E20" s="16">
        <f t="shared" si="1"/>
        <v>0</v>
      </c>
      <c r="F20" s="16"/>
      <c r="G20" s="5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s="64" customFormat="1" ht="25.5" customHeight="1" x14ac:dyDescent="0.25">
      <c r="A21" s="62" t="s">
        <v>278</v>
      </c>
      <c r="B21" s="63" t="s">
        <v>279</v>
      </c>
      <c r="C21" s="16">
        <v>0</v>
      </c>
      <c r="D21" s="16">
        <v>0</v>
      </c>
      <c r="E21" s="16">
        <f t="shared" si="1"/>
        <v>0</v>
      </c>
      <c r="F21" s="16"/>
      <c r="G21" s="5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s="64" customFormat="1" ht="25.5" customHeight="1" x14ac:dyDescent="0.25">
      <c r="A22" s="62" t="s">
        <v>29</v>
      </c>
      <c r="B22" s="6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5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65">
        <v>2.2000000000000002</v>
      </c>
      <c r="B23" s="65" t="s">
        <v>37</v>
      </c>
      <c r="C23" s="66">
        <f t="shared" ref="C23:R23" si="3">C24+C25+C26+C27+C28+C29+C30+C31+C32</f>
        <v>305736473</v>
      </c>
      <c r="D23" s="66">
        <f t="shared" si="3"/>
        <v>-74023689.810000002</v>
      </c>
      <c r="E23" s="66">
        <f t="shared" si="3"/>
        <v>231712783.19</v>
      </c>
      <c r="F23" s="66">
        <f t="shared" si="3"/>
        <v>2037904.77</v>
      </c>
      <c r="G23" s="67">
        <f t="shared" si="3"/>
        <v>3498327.2600000002</v>
      </c>
      <c r="H23" s="66">
        <f t="shared" si="3"/>
        <v>0</v>
      </c>
      <c r="I23" s="66">
        <f t="shared" si="3"/>
        <v>0</v>
      </c>
      <c r="J23" s="66">
        <f t="shared" si="3"/>
        <v>0</v>
      </c>
      <c r="K23" s="66">
        <f t="shared" si="3"/>
        <v>0</v>
      </c>
      <c r="L23" s="66">
        <f t="shared" si="3"/>
        <v>0</v>
      </c>
      <c r="M23" s="66">
        <f t="shared" si="3"/>
        <v>0</v>
      </c>
      <c r="N23" s="66">
        <f t="shared" si="3"/>
        <v>0</v>
      </c>
      <c r="O23" s="66">
        <f t="shared" si="3"/>
        <v>0</v>
      </c>
      <c r="P23" s="66">
        <f t="shared" si="3"/>
        <v>0</v>
      </c>
      <c r="Q23" s="66">
        <f t="shared" si="3"/>
        <v>0</v>
      </c>
      <c r="R23" s="66">
        <f t="shared" si="3"/>
        <v>5536232.0300000003</v>
      </c>
    </row>
    <row r="24" spans="1:18" s="64" customFormat="1" ht="25.5" customHeight="1" x14ac:dyDescent="0.25">
      <c r="A24" s="62" t="s">
        <v>38</v>
      </c>
      <c r="B24" s="6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5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s="64" customFormat="1" ht="25.5" customHeight="1" x14ac:dyDescent="0.25">
      <c r="A25" s="62" t="s">
        <v>48</v>
      </c>
      <c r="B25" s="6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5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s="64" customFormat="1" ht="25.5" customHeight="1" x14ac:dyDescent="0.25">
      <c r="A26" s="62" t="s">
        <v>54</v>
      </c>
      <c r="B26" s="6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5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s="64" customFormat="1" ht="25.5" customHeight="1" x14ac:dyDescent="0.25">
      <c r="A27" s="62" t="s">
        <v>60</v>
      </c>
      <c r="B27" s="6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5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s="64" customFormat="1" ht="25.5" customHeight="1" x14ac:dyDescent="0.25">
      <c r="A28" s="62" t="s">
        <v>66</v>
      </c>
      <c r="B28" s="63" t="s">
        <v>67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5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s="64" customFormat="1" ht="25.5" customHeight="1" x14ac:dyDescent="0.25">
      <c r="A29" s="62" t="s">
        <v>74</v>
      </c>
      <c r="B29" s="6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5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s="64" customFormat="1" ht="33.75" x14ac:dyDescent="0.25">
      <c r="A30" s="62" t="s">
        <v>80</v>
      </c>
      <c r="B30" s="63" t="s">
        <v>81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5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s="64" customFormat="1" ht="25.5" customHeight="1" x14ac:dyDescent="0.25">
      <c r="A31" s="62" t="s">
        <v>86</v>
      </c>
      <c r="B31" s="6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5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s="64" customFormat="1" ht="25.5" customHeight="1" x14ac:dyDescent="0.25">
      <c r="A32" s="62" t="s">
        <v>98</v>
      </c>
      <c r="B32" s="6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5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65">
        <v>2.2999999999999998</v>
      </c>
      <c r="B33" s="65" t="s">
        <v>102</v>
      </c>
      <c r="C33" s="66">
        <f t="shared" ref="C33:R33" si="5">C34+C35+C36+C38+C39+C40+C42</f>
        <v>59867041</v>
      </c>
      <c r="D33" s="66">
        <f t="shared" si="5"/>
        <v>1089459.07</v>
      </c>
      <c r="E33" s="66">
        <f t="shared" si="5"/>
        <v>60956500.069999993</v>
      </c>
      <c r="F33" s="66">
        <f t="shared" si="5"/>
        <v>852000</v>
      </c>
      <c r="G33" s="67">
        <f t="shared" si="5"/>
        <v>982412.88</v>
      </c>
      <c r="H33" s="66">
        <f t="shared" si="5"/>
        <v>0</v>
      </c>
      <c r="I33" s="66">
        <f t="shared" si="5"/>
        <v>0</v>
      </c>
      <c r="J33" s="66">
        <f t="shared" si="5"/>
        <v>0</v>
      </c>
      <c r="K33" s="66">
        <f t="shared" si="5"/>
        <v>0</v>
      </c>
      <c r="L33" s="66">
        <f t="shared" si="5"/>
        <v>0</v>
      </c>
      <c r="M33" s="66">
        <f t="shared" si="5"/>
        <v>0</v>
      </c>
      <c r="N33" s="66">
        <f t="shared" si="5"/>
        <v>0</v>
      </c>
      <c r="O33" s="66">
        <f t="shared" si="5"/>
        <v>0</v>
      </c>
      <c r="P33" s="66">
        <f t="shared" si="5"/>
        <v>0</v>
      </c>
      <c r="Q33" s="66">
        <f t="shared" si="5"/>
        <v>0</v>
      </c>
      <c r="R33" s="66">
        <f t="shared" si="5"/>
        <v>1834412.88</v>
      </c>
    </row>
    <row r="34" spans="1:18" s="64" customFormat="1" ht="25.5" customHeight="1" x14ac:dyDescent="0.25">
      <c r="A34" s="62" t="s">
        <v>103</v>
      </c>
      <c r="B34" s="6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5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s="64" customFormat="1" ht="25.5" customHeight="1" x14ac:dyDescent="0.25">
      <c r="A35" s="62" t="s">
        <v>111</v>
      </c>
      <c r="B35" s="6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5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s="64" customFormat="1" ht="25.5" customHeight="1" x14ac:dyDescent="0.25">
      <c r="A36" s="62" t="s">
        <v>121</v>
      </c>
      <c r="B36" s="63" t="s">
        <v>122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5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s="64" customFormat="1" ht="25.5" customHeight="1" x14ac:dyDescent="0.25">
      <c r="A37" s="62" t="s">
        <v>280</v>
      </c>
      <c r="B37" s="63" t="s">
        <v>281</v>
      </c>
      <c r="C37" s="16">
        <v>0</v>
      </c>
      <c r="D37" s="16">
        <v>0</v>
      </c>
      <c r="E37" s="16">
        <f t="shared" si="6"/>
        <v>0</v>
      </c>
      <c r="F37" s="16"/>
      <c r="G37" s="5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s="64" customFormat="1" ht="25.5" customHeight="1" x14ac:dyDescent="0.25">
      <c r="A38" s="62" t="s">
        <v>131</v>
      </c>
      <c r="B38" s="63" t="s">
        <v>132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5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s="64" customFormat="1" ht="29.25" customHeight="1" x14ac:dyDescent="0.25">
      <c r="A39" s="62" t="s">
        <v>141</v>
      </c>
      <c r="B39" s="6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5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s="64" customFormat="1" ht="30.75" customHeight="1" x14ac:dyDescent="0.25">
      <c r="A40" s="62" t="s">
        <v>151</v>
      </c>
      <c r="B40" s="6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5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s="64" customFormat="1" ht="30" customHeight="1" x14ac:dyDescent="0.25">
      <c r="A41" s="62" t="s">
        <v>282</v>
      </c>
      <c r="B41" s="63" t="s">
        <v>283</v>
      </c>
      <c r="C41" s="16">
        <v>0</v>
      </c>
      <c r="D41" s="16">
        <v>0</v>
      </c>
      <c r="E41" s="16">
        <f t="shared" si="6"/>
        <v>0</v>
      </c>
      <c r="F41" s="16"/>
      <c r="G41" s="5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s="64" customFormat="1" ht="25.5" customHeight="1" x14ac:dyDescent="0.25">
      <c r="A42" s="62" t="s">
        <v>157</v>
      </c>
      <c r="B42" s="6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5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65">
        <v>2.6</v>
      </c>
      <c r="B43" s="65" t="s">
        <v>171</v>
      </c>
      <c r="C43" s="66">
        <f t="shared" ref="C43:R43" si="7">C44+C45+C46+C47+C48+C49+C52+C51</f>
        <v>57313333</v>
      </c>
      <c r="D43" s="66">
        <f t="shared" si="7"/>
        <v>37398421.359999999</v>
      </c>
      <c r="E43" s="66">
        <f t="shared" si="7"/>
        <v>94711754.359999999</v>
      </c>
      <c r="F43" s="66">
        <f t="shared" si="7"/>
        <v>0</v>
      </c>
      <c r="G43" s="67">
        <f t="shared" si="7"/>
        <v>202865.6</v>
      </c>
      <c r="H43" s="66">
        <f t="shared" si="7"/>
        <v>0</v>
      </c>
      <c r="I43" s="66">
        <f t="shared" si="7"/>
        <v>0</v>
      </c>
      <c r="J43" s="66">
        <f t="shared" si="7"/>
        <v>0</v>
      </c>
      <c r="K43" s="66">
        <f t="shared" si="7"/>
        <v>0</v>
      </c>
      <c r="L43" s="66">
        <f t="shared" si="7"/>
        <v>0</v>
      </c>
      <c r="M43" s="66">
        <f t="shared" si="7"/>
        <v>0</v>
      </c>
      <c r="N43" s="66">
        <f t="shared" si="7"/>
        <v>0</v>
      </c>
      <c r="O43" s="66">
        <f t="shared" si="7"/>
        <v>0</v>
      </c>
      <c r="P43" s="66">
        <f t="shared" si="7"/>
        <v>0</v>
      </c>
      <c r="Q43" s="66">
        <f t="shared" si="7"/>
        <v>0</v>
      </c>
      <c r="R43" s="66">
        <f t="shared" si="7"/>
        <v>202865.6</v>
      </c>
    </row>
    <row r="44" spans="1:18" s="64" customFormat="1" ht="25.5" customHeight="1" x14ac:dyDescent="0.25">
      <c r="A44" s="62" t="s">
        <v>172</v>
      </c>
      <c r="B44" s="6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5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s="64" customFormat="1" ht="29.25" customHeight="1" x14ac:dyDescent="0.25">
      <c r="A45" s="62" t="s">
        <v>184</v>
      </c>
      <c r="B45" s="6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5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s="64" customFormat="1" ht="29.25" customHeight="1" x14ac:dyDescent="0.25">
      <c r="A46" s="62" t="s">
        <v>190</v>
      </c>
      <c r="B46" s="6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5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s="64" customFormat="1" ht="30.75" customHeight="1" x14ac:dyDescent="0.25">
      <c r="A47" s="62" t="s">
        <v>194</v>
      </c>
      <c r="B47" s="6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5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s="64" customFormat="1" ht="27" customHeight="1" x14ac:dyDescent="0.25">
      <c r="A48" s="62" t="s">
        <v>200</v>
      </c>
      <c r="B48" s="6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5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s="64" customFormat="1" ht="25.5" customHeight="1" x14ac:dyDescent="0.25">
      <c r="A49" s="62" t="s">
        <v>208</v>
      </c>
      <c r="B49" s="6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5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s="64" customFormat="1" ht="25.5" customHeight="1" x14ac:dyDescent="0.25">
      <c r="A50" s="62" t="s">
        <v>284</v>
      </c>
      <c r="B50" s="63" t="s">
        <v>285</v>
      </c>
      <c r="C50" s="16">
        <v>0</v>
      </c>
      <c r="D50" s="16">
        <v>0</v>
      </c>
      <c r="E50" s="16">
        <f t="shared" si="8"/>
        <v>0</v>
      </c>
      <c r="F50" s="16"/>
      <c r="G50" s="5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s="64" customFormat="1" ht="25.5" customHeight="1" x14ac:dyDescent="0.25">
      <c r="A51" s="62" t="s">
        <v>260</v>
      </c>
      <c r="B51" s="63" t="s">
        <v>261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5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s="64" customFormat="1" ht="25.5" customHeight="1" x14ac:dyDescent="0.25">
      <c r="A52" s="62" t="s">
        <v>248</v>
      </c>
      <c r="B52" s="6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5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8" t="s">
        <v>212</v>
      </c>
      <c r="B53" s="69"/>
      <c r="C53" s="70">
        <f t="shared" ref="C53:R53" si="9">+C43+C33+C23+C17</f>
        <v>729101690</v>
      </c>
      <c r="D53" s="70">
        <f t="shared" si="9"/>
        <v>0</v>
      </c>
      <c r="E53" s="70">
        <f t="shared" si="9"/>
        <v>729101690</v>
      </c>
      <c r="F53" s="70">
        <f t="shared" si="9"/>
        <v>25744323.459999997</v>
      </c>
      <c r="G53" s="71">
        <f t="shared" si="9"/>
        <v>27791045.57</v>
      </c>
      <c r="H53" s="70">
        <f t="shared" si="9"/>
        <v>0</v>
      </c>
      <c r="I53" s="70">
        <f t="shared" si="9"/>
        <v>0</v>
      </c>
      <c r="J53" s="70">
        <f t="shared" si="9"/>
        <v>0</v>
      </c>
      <c r="K53" s="70">
        <f t="shared" si="9"/>
        <v>0</v>
      </c>
      <c r="L53" s="70">
        <f t="shared" si="9"/>
        <v>0</v>
      </c>
      <c r="M53" s="70">
        <f t="shared" si="9"/>
        <v>0</v>
      </c>
      <c r="N53" s="70">
        <f t="shared" si="9"/>
        <v>0</v>
      </c>
      <c r="O53" s="70">
        <f t="shared" si="9"/>
        <v>0</v>
      </c>
      <c r="P53" s="70">
        <f t="shared" si="9"/>
        <v>0</v>
      </c>
      <c r="Q53" s="70">
        <f t="shared" si="9"/>
        <v>0</v>
      </c>
      <c r="R53" s="72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77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65">
        <v>4.0999999999999996</v>
      </c>
      <c r="B57" s="73" t="s">
        <v>214</v>
      </c>
      <c r="C57" s="74">
        <f>SUM(C58:C59)</f>
        <v>0</v>
      </c>
      <c r="D57" s="74">
        <f t="shared" ref="D57:Q57" si="10">SUM(D58:D59)</f>
        <v>0</v>
      </c>
      <c r="E57" s="74"/>
      <c r="F57" s="74">
        <f t="shared" si="10"/>
        <v>0</v>
      </c>
      <c r="G57" s="75">
        <f t="shared" si="10"/>
        <v>0</v>
      </c>
      <c r="H57" s="74">
        <f t="shared" si="10"/>
        <v>0</v>
      </c>
      <c r="I57" s="74">
        <f t="shared" si="10"/>
        <v>0</v>
      </c>
      <c r="J57" s="74">
        <f t="shared" si="10"/>
        <v>0</v>
      </c>
      <c r="K57" s="74">
        <f t="shared" si="10"/>
        <v>0</v>
      </c>
      <c r="L57" s="74">
        <f t="shared" si="10"/>
        <v>0</v>
      </c>
      <c r="M57" s="74">
        <f t="shared" si="10"/>
        <v>0</v>
      </c>
      <c r="N57" s="74">
        <f t="shared" si="10"/>
        <v>0</v>
      </c>
      <c r="O57" s="74">
        <f t="shared" si="10"/>
        <v>0</v>
      </c>
      <c r="P57" s="74">
        <f t="shared" si="10"/>
        <v>0</v>
      </c>
      <c r="Q57" s="74">
        <f t="shared" si="10"/>
        <v>0</v>
      </c>
      <c r="R57" s="74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6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6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65">
        <v>4.2</v>
      </c>
      <c r="B60" s="73" t="s">
        <v>220</v>
      </c>
      <c r="C60" s="74">
        <f>SUM(C61:C62)</f>
        <v>0</v>
      </c>
      <c r="D60" s="74">
        <f t="shared" ref="D60:Q60" si="13">SUM(D61:D62)</f>
        <v>0</v>
      </c>
      <c r="E60" s="74"/>
      <c r="F60" s="74">
        <f t="shared" si="13"/>
        <v>0</v>
      </c>
      <c r="G60" s="75">
        <f t="shared" si="13"/>
        <v>0</v>
      </c>
      <c r="H60" s="74">
        <f t="shared" si="13"/>
        <v>0</v>
      </c>
      <c r="I60" s="74">
        <f t="shared" si="13"/>
        <v>0</v>
      </c>
      <c r="J60" s="74">
        <f t="shared" si="13"/>
        <v>0</v>
      </c>
      <c r="K60" s="74">
        <f t="shared" si="13"/>
        <v>0</v>
      </c>
      <c r="L60" s="74">
        <f t="shared" si="13"/>
        <v>0</v>
      </c>
      <c r="M60" s="74">
        <f t="shared" si="13"/>
        <v>0</v>
      </c>
      <c r="N60" s="74">
        <f t="shared" si="13"/>
        <v>0</v>
      </c>
      <c r="O60" s="74">
        <f t="shared" si="13"/>
        <v>0</v>
      </c>
      <c r="P60" s="74">
        <f t="shared" si="13"/>
        <v>0</v>
      </c>
      <c r="Q60" s="74">
        <f t="shared" si="13"/>
        <v>0</v>
      </c>
      <c r="R60" s="74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6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6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65">
        <v>4.3</v>
      </c>
      <c r="B63" s="73" t="s">
        <v>225</v>
      </c>
      <c r="C63" s="74">
        <f>SUM(C64)</f>
        <v>0</v>
      </c>
      <c r="D63" s="74">
        <f t="shared" ref="D63:Q63" si="16">SUM(D64)</f>
        <v>0</v>
      </c>
      <c r="E63" s="74"/>
      <c r="F63" s="74">
        <f t="shared" si="16"/>
        <v>0</v>
      </c>
      <c r="G63" s="75">
        <f t="shared" si="16"/>
        <v>0</v>
      </c>
      <c r="H63" s="74">
        <f t="shared" si="16"/>
        <v>0</v>
      </c>
      <c r="I63" s="74">
        <f t="shared" si="16"/>
        <v>0</v>
      </c>
      <c r="J63" s="74">
        <f t="shared" si="16"/>
        <v>0</v>
      </c>
      <c r="K63" s="74">
        <f t="shared" si="16"/>
        <v>0</v>
      </c>
      <c r="L63" s="74">
        <f t="shared" si="16"/>
        <v>0</v>
      </c>
      <c r="M63" s="74">
        <f t="shared" si="16"/>
        <v>0</v>
      </c>
      <c r="N63" s="74">
        <f t="shared" si="16"/>
        <v>0</v>
      </c>
      <c r="O63" s="74">
        <f t="shared" si="16"/>
        <v>0</v>
      </c>
      <c r="P63" s="74">
        <f t="shared" si="16"/>
        <v>0</v>
      </c>
      <c r="Q63" s="74">
        <f t="shared" si="16"/>
        <v>0</v>
      </c>
      <c r="R63" s="74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6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8" t="s">
        <v>228</v>
      </c>
      <c r="B65" s="69"/>
      <c r="C65" s="74">
        <f>C63+C60+C57</f>
        <v>0</v>
      </c>
      <c r="D65" s="74">
        <f>D63+D60+D57</f>
        <v>0</v>
      </c>
      <c r="E65" s="74"/>
      <c r="F65" s="74">
        <f t="shared" ref="F65:Q65" si="18">F63+F60+F57</f>
        <v>0</v>
      </c>
      <c r="G65" s="75">
        <f t="shared" si="18"/>
        <v>0</v>
      </c>
      <c r="H65" s="74">
        <f t="shared" si="18"/>
        <v>0</v>
      </c>
      <c r="I65" s="74">
        <f t="shared" si="18"/>
        <v>0</v>
      </c>
      <c r="J65" s="74">
        <f t="shared" si="18"/>
        <v>0</v>
      </c>
      <c r="K65" s="74">
        <f t="shared" si="18"/>
        <v>0</v>
      </c>
      <c r="L65" s="74">
        <f t="shared" si="18"/>
        <v>0</v>
      </c>
      <c r="M65" s="74">
        <f t="shared" si="18"/>
        <v>0</v>
      </c>
      <c r="N65" s="74">
        <f t="shared" si="18"/>
        <v>0</v>
      </c>
      <c r="O65" s="74">
        <f t="shared" si="18"/>
        <v>0</v>
      </c>
      <c r="P65" s="74">
        <f t="shared" si="18"/>
        <v>0</v>
      </c>
      <c r="Q65" s="74">
        <f t="shared" si="18"/>
        <v>0</v>
      </c>
      <c r="R65" s="76">
        <f>+R57+R60+R63</f>
        <v>0</v>
      </c>
    </row>
    <row r="66" spans="1:18" ht="6" customHeight="1" x14ac:dyDescent="0.25">
      <c r="E66" s="15"/>
      <c r="G66" s="5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8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8"/>
      <c r="I68" s="78"/>
      <c r="J68" s="78"/>
      <c r="K68" s="78"/>
    </row>
    <row r="69" spans="1:18" x14ac:dyDescent="0.25">
      <c r="A69" s="1" t="s">
        <v>267</v>
      </c>
      <c r="D69" s="17"/>
      <c r="E69" s="17"/>
    </row>
    <row r="70" spans="1:18" x14ac:dyDescent="0.25">
      <c r="D70" s="21"/>
      <c r="E70" s="21"/>
      <c r="F70" s="82" t="s">
        <v>259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3" spans="1:18" ht="15" x14ac:dyDescent="0.25">
      <c r="A73" s="49" t="s">
        <v>270</v>
      </c>
      <c r="B73" s="46"/>
      <c r="F73" s="60"/>
      <c r="G73" s="59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60"/>
    </row>
    <row r="74" spans="1:18" ht="14.25" x14ac:dyDescent="0.25">
      <c r="A74" s="47" t="s">
        <v>268</v>
      </c>
      <c r="B74" s="47"/>
      <c r="F74" s="83" t="s">
        <v>234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x14ac:dyDescent="0.25">
      <c r="A75" s="1" t="s">
        <v>269</v>
      </c>
      <c r="F75" s="82" t="s">
        <v>235</v>
      </c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81" spans="1:18" x14ac:dyDescent="0.25">
      <c r="A81" s="82" t="s">
        <v>286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25">
      <c r="A82" s="61"/>
      <c r="B82" s="61"/>
      <c r="D82" s="61"/>
      <c r="E82" s="61"/>
      <c r="L82" s="61"/>
      <c r="M82" s="61"/>
      <c r="N82" s="61"/>
      <c r="O82" s="61"/>
      <c r="P82" s="61"/>
      <c r="Q82" s="61"/>
      <c r="R82" s="61"/>
    </row>
    <row r="83" spans="1:18" x14ac:dyDescent="0.25">
      <c r="A83" s="61"/>
      <c r="B83" s="61"/>
      <c r="C83" s="61"/>
      <c r="D83" s="61"/>
      <c r="E83" s="61"/>
      <c r="I83" s="61"/>
      <c r="J83" s="61"/>
      <c r="L83" s="61"/>
      <c r="M83" s="61"/>
      <c r="N83" s="61"/>
      <c r="O83" s="61"/>
      <c r="P83" s="61"/>
      <c r="Q83" s="61"/>
      <c r="R83" s="61"/>
    </row>
    <row r="84" spans="1:18" x14ac:dyDescent="0.25">
      <c r="A84" s="61"/>
      <c r="B84" s="61"/>
      <c r="C84" s="61"/>
      <c r="D84" s="61"/>
      <c r="E84" s="61"/>
      <c r="I84" s="46"/>
      <c r="J84" s="48"/>
      <c r="L84" s="61"/>
      <c r="M84" s="61"/>
      <c r="N84" s="61"/>
      <c r="O84" s="61"/>
      <c r="P84" s="61"/>
      <c r="Q84" s="61"/>
      <c r="R84" s="61"/>
    </row>
    <row r="85" spans="1:18" x14ac:dyDescent="0.25">
      <c r="A85" s="88" t="s">
        <v>273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1:18" ht="14.25" x14ac:dyDescent="0.25">
      <c r="A86" s="89" t="s">
        <v>236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1:18" x14ac:dyDescent="0.25">
      <c r="A87" s="82" t="s">
        <v>287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</sheetData>
  <mergeCells count="13">
    <mergeCell ref="A81:R81"/>
    <mergeCell ref="A85:R85"/>
    <mergeCell ref="A86:R86"/>
    <mergeCell ref="A87:R87"/>
    <mergeCell ref="F70:R70"/>
    <mergeCell ref="F74:R74"/>
    <mergeCell ref="F75:R75"/>
    <mergeCell ref="A15:B15"/>
    <mergeCell ref="A9:R9"/>
    <mergeCell ref="A10:R10"/>
    <mergeCell ref="A11:R11"/>
    <mergeCell ref="A12:R12"/>
    <mergeCell ref="A13:R13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R91"/>
  <sheetViews>
    <sheetView showGridLines="0" tabSelected="1" zoomScale="110" zoomScaleNormal="110" workbookViewId="0">
      <selection activeCell="G93" sqref="G93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52" customWidth="1"/>
    <col min="8" max="8" width="15.7109375" style="1" customWidth="1"/>
    <col min="9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51"/>
    </row>
    <row r="4" spans="1:18" ht="3" customHeight="1" x14ac:dyDescent="0.25"/>
    <row r="9" spans="1:18" x14ac:dyDescent="0.25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x14ac:dyDescent="0.25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87" t="s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87" t="s">
        <v>289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A13" s="87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2"/>
      <c r="C14" s="3"/>
      <c r="D14" s="4"/>
      <c r="E14" s="4"/>
      <c r="F14" s="4"/>
      <c r="G14" s="53"/>
      <c r="H14" s="4"/>
      <c r="I14" s="4"/>
      <c r="J14" s="4"/>
      <c r="K14" s="4"/>
    </row>
    <row r="15" spans="1:18" ht="29.1" customHeight="1" x14ac:dyDescent="0.25">
      <c r="A15" s="84" t="s">
        <v>4</v>
      </c>
      <c r="B15" s="85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4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65">
        <v>2.1</v>
      </c>
      <c r="B17" s="65" t="s">
        <v>14</v>
      </c>
      <c r="C17" s="66">
        <f t="shared" ref="C17:R17" si="0">C18+C19+C22</f>
        <v>306184843</v>
      </c>
      <c r="D17" s="66">
        <f t="shared" si="0"/>
        <v>35535809.380000003</v>
      </c>
      <c r="E17" s="66">
        <f t="shared" si="0"/>
        <v>341720652.38</v>
      </c>
      <c r="F17" s="66">
        <f t="shared" si="0"/>
        <v>22854418.689999998</v>
      </c>
      <c r="G17" s="67">
        <f t="shared" si="0"/>
        <v>23107439.829999998</v>
      </c>
      <c r="H17" s="66">
        <f t="shared" si="0"/>
        <v>22976592.469999999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si="0"/>
        <v>0</v>
      </c>
      <c r="R17" s="66">
        <f t="shared" si="0"/>
        <v>68938450.989999995</v>
      </c>
    </row>
    <row r="18" spans="1:18" s="64" customFormat="1" ht="25.5" customHeight="1" x14ac:dyDescent="0.25">
      <c r="A18" s="62" t="s">
        <v>15</v>
      </c>
      <c r="B18" s="63" t="s">
        <v>16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5">
        <v>19620055.25</v>
      </c>
      <c r="H18" s="16">
        <v>19203710.059999999</v>
      </c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58145311.969999999</v>
      </c>
    </row>
    <row r="19" spans="1:18" s="64" customFormat="1" ht="25.5" customHeight="1" x14ac:dyDescent="0.25">
      <c r="A19" s="62" t="s">
        <v>25</v>
      </c>
      <c r="B19" s="63" t="s">
        <v>26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5">
        <v>599000</v>
      </c>
      <c r="H19" s="16">
        <v>891000</v>
      </c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2123333.33</v>
      </c>
    </row>
    <row r="20" spans="1:18" s="64" customFormat="1" ht="25.5" customHeight="1" x14ac:dyDescent="0.25">
      <c r="A20" s="62" t="s">
        <v>276</v>
      </c>
      <c r="B20" s="63" t="s">
        <v>277</v>
      </c>
      <c r="C20" s="16">
        <v>0</v>
      </c>
      <c r="D20" s="16">
        <v>0</v>
      </c>
      <c r="E20" s="16">
        <f t="shared" si="1"/>
        <v>0</v>
      </c>
      <c r="F20" s="16"/>
      <c r="G20" s="55"/>
      <c r="H20" s="16"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s="64" customFormat="1" ht="25.5" customHeight="1" x14ac:dyDescent="0.25">
      <c r="A21" s="62" t="s">
        <v>278</v>
      </c>
      <c r="B21" s="63" t="s">
        <v>279</v>
      </c>
      <c r="C21" s="16">
        <v>0</v>
      </c>
      <c r="D21" s="16">
        <v>0</v>
      </c>
      <c r="E21" s="16">
        <f t="shared" si="1"/>
        <v>0</v>
      </c>
      <c r="F21" s="16"/>
      <c r="G21" s="55"/>
      <c r="H21" s="16">
        <v>0</v>
      </c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s="64" customFormat="1" ht="25.5" customHeight="1" x14ac:dyDescent="0.25">
      <c r="A22" s="62" t="s">
        <v>29</v>
      </c>
      <c r="B22" s="6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5">
        <v>2888384.58</v>
      </c>
      <c r="H22" s="16">
        <v>2881882.41</v>
      </c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8669805.6900000013</v>
      </c>
    </row>
    <row r="23" spans="1:18" ht="25.5" customHeight="1" x14ac:dyDescent="0.25">
      <c r="A23" s="65">
        <v>2.2000000000000002</v>
      </c>
      <c r="B23" s="65" t="s">
        <v>37</v>
      </c>
      <c r="C23" s="66">
        <f t="shared" ref="C23:R23" si="3">C24+C25+C26+C27+C28+C29+C30+C31+C32</f>
        <v>305736473</v>
      </c>
      <c r="D23" s="66">
        <f t="shared" si="3"/>
        <v>-74023689.810000002</v>
      </c>
      <c r="E23" s="66">
        <f t="shared" si="3"/>
        <v>231712783.19</v>
      </c>
      <c r="F23" s="66">
        <f t="shared" si="3"/>
        <v>2037904.77</v>
      </c>
      <c r="G23" s="67">
        <f t="shared" si="3"/>
        <v>3498327.2600000002</v>
      </c>
      <c r="H23" s="66">
        <f t="shared" si="3"/>
        <v>22965215.600000001</v>
      </c>
      <c r="I23" s="66">
        <f t="shared" si="3"/>
        <v>0</v>
      </c>
      <c r="J23" s="66">
        <f t="shared" si="3"/>
        <v>0</v>
      </c>
      <c r="K23" s="66">
        <f t="shared" si="3"/>
        <v>0</v>
      </c>
      <c r="L23" s="66">
        <f t="shared" si="3"/>
        <v>0</v>
      </c>
      <c r="M23" s="66">
        <f t="shared" si="3"/>
        <v>0</v>
      </c>
      <c r="N23" s="66">
        <f t="shared" si="3"/>
        <v>0</v>
      </c>
      <c r="O23" s="66">
        <f t="shared" si="3"/>
        <v>0</v>
      </c>
      <c r="P23" s="66">
        <f t="shared" si="3"/>
        <v>0</v>
      </c>
      <c r="Q23" s="66">
        <f t="shared" si="3"/>
        <v>0</v>
      </c>
      <c r="R23" s="66">
        <f t="shared" si="3"/>
        <v>28501447.629999999</v>
      </c>
    </row>
    <row r="24" spans="1:18" s="64" customFormat="1" ht="25.5" customHeight="1" x14ac:dyDescent="0.25">
      <c r="A24" s="62" t="s">
        <v>38</v>
      </c>
      <c r="B24" s="6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5">
        <v>647475.81000000006</v>
      </c>
      <c r="H24" s="16">
        <v>610698.17000000004</v>
      </c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1504298.98</v>
      </c>
    </row>
    <row r="25" spans="1:18" s="64" customFormat="1" ht="25.5" customHeight="1" x14ac:dyDescent="0.25">
      <c r="A25" s="62" t="s">
        <v>48</v>
      </c>
      <c r="B25" s="6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5">
        <v>13416.6</v>
      </c>
      <c r="H25" s="16">
        <v>352681.35</v>
      </c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366097.94999999995</v>
      </c>
    </row>
    <row r="26" spans="1:18" s="64" customFormat="1" ht="25.5" customHeight="1" x14ac:dyDescent="0.25">
      <c r="A26" s="62" t="s">
        <v>54</v>
      </c>
      <c r="B26" s="6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5">
        <v>0</v>
      </c>
      <c r="H26" s="16">
        <v>0</v>
      </c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s="64" customFormat="1" ht="25.5" customHeight="1" x14ac:dyDescent="0.25">
      <c r="A27" s="62" t="s">
        <v>60</v>
      </c>
      <c r="B27" s="6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5">
        <v>0</v>
      </c>
      <c r="H27" s="16"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s="64" customFormat="1" ht="25.5" customHeight="1" x14ac:dyDescent="0.25">
      <c r="A28" s="62" t="s">
        <v>66</v>
      </c>
      <c r="B28" s="63" t="s">
        <v>67</v>
      </c>
      <c r="C28" s="16">
        <v>15590982</v>
      </c>
      <c r="D28" s="16">
        <v>7265915.7199999997</v>
      </c>
      <c r="E28" s="16">
        <f t="shared" si="4"/>
        <v>22856897.719999999</v>
      </c>
      <c r="F28" s="16">
        <v>1018178.09</v>
      </c>
      <c r="G28" s="55">
        <v>1430034.06</v>
      </c>
      <c r="H28" s="16">
        <v>2374086.36</v>
      </c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4822298.51</v>
      </c>
    </row>
    <row r="29" spans="1:18" s="64" customFormat="1" ht="25.5" customHeight="1" x14ac:dyDescent="0.25">
      <c r="A29" s="62" t="s">
        <v>74</v>
      </c>
      <c r="B29" s="6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5">
        <v>179985.79</v>
      </c>
      <c r="H29" s="16">
        <v>283249.28999999998</v>
      </c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644185.12999999989</v>
      </c>
    </row>
    <row r="30" spans="1:18" s="64" customFormat="1" ht="33.75" x14ac:dyDescent="0.25">
      <c r="A30" s="62" t="s">
        <v>80</v>
      </c>
      <c r="B30" s="63" t="s">
        <v>81</v>
      </c>
      <c r="C30" s="16">
        <v>4446174</v>
      </c>
      <c r="D30" s="16">
        <v>1910826</v>
      </c>
      <c r="E30" s="16">
        <f t="shared" si="4"/>
        <v>6357000</v>
      </c>
      <c r="F30" s="16">
        <v>94059</v>
      </c>
      <c r="G30" s="55">
        <v>123055</v>
      </c>
      <c r="H30" s="16">
        <v>734749.91</v>
      </c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951863.91</v>
      </c>
    </row>
    <row r="31" spans="1:18" s="64" customFormat="1" ht="25.5" customHeight="1" x14ac:dyDescent="0.25">
      <c r="A31" s="62" t="s">
        <v>86</v>
      </c>
      <c r="B31" s="6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5">
        <v>1104360</v>
      </c>
      <c r="H31" s="16">
        <v>18609750.52</v>
      </c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19714110.52</v>
      </c>
    </row>
    <row r="32" spans="1:18" s="64" customFormat="1" ht="25.5" customHeight="1" x14ac:dyDescent="0.25">
      <c r="A32" s="62" t="s">
        <v>98</v>
      </c>
      <c r="B32" s="6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5">
        <v>0</v>
      </c>
      <c r="H32" s="16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65">
        <v>2.2999999999999998</v>
      </c>
      <c r="B33" s="65" t="s">
        <v>102</v>
      </c>
      <c r="C33" s="66">
        <f t="shared" ref="C33:R33" si="5">C34+C35+C36+C38+C39+C40+C42</f>
        <v>59867041</v>
      </c>
      <c r="D33" s="66">
        <f t="shared" si="5"/>
        <v>1089459.07</v>
      </c>
      <c r="E33" s="66">
        <f t="shared" si="5"/>
        <v>60956500.069999993</v>
      </c>
      <c r="F33" s="66">
        <f t="shared" si="5"/>
        <v>852000</v>
      </c>
      <c r="G33" s="67">
        <f t="shared" si="5"/>
        <v>982412.88</v>
      </c>
      <c r="H33" s="66">
        <f t="shared" si="5"/>
        <v>1875860.73</v>
      </c>
      <c r="I33" s="66">
        <f t="shared" si="5"/>
        <v>0</v>
      </c>
      <c r="J33" s="66">
        <f t="shared" si="5"/>
        <v>0</v>
      </c>
      <c r="K33" s="66">
        <f t="shared" si="5"/>
        <v>0</v>
      </c>
      <c r="L33" s="66">
        <f t="shared" si="5"/>
        <v>0</v>
      </c>
      <c r="M33" s="66">
        <f t="shared" si="5"/>
        <v>0</v>
      </c>
      <c r="N33" s="66">
        <f t="shared" si="5"/>
        <v>0</v>
      </c>
      <c r="O33" s="66">
        <f t="shared" si="5"/>
        <v>0</v>
      </c>
      <c r="P33" s="66">
        <f t="shared" si="5"/>
        <v>0</v>
      </c>
      <c r="Q33" s="66">
        <f t="shared" si="5"/>
        <v>0</v>
      </c>
      <c r="R33" s="66">
        <f t="shared" si="5"/>
        <v>3710273.61</v>
      </c>
    </row>
    <row r="34" spans="1:18" s="64" customFormat="1" ht="25.5" customHeight="1" x14ac:dyDescent="0.25">
      <c r="A34" s="62" t="s">
        <v>103</v>
      </c>
      <c r="B34" s="6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5">
        <v>0</v>
      </c>
      <c r="H34" s="16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s="64" customFormat="1" ht="25.5" customHeight="1" x14ac:dyDescent="0.25">
      <c r="A35" s="62" t="s">
        <v>111</v>
      </c>
      <c r="B35" s="6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5">
        <v>0</v>
      </c>
      <c r="H35" s="16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s="64" customFormat="1" ht="25.5" customHeight="1" x14ac:dyDescent="0.25">
      <c r="A36" s="62" t="s">
        <v>121</v>
      </c>
      <c r="B36" s="63" t="s">
        <v>122</v>
      </c>
      <c r="C36" s="16">
        <v>5940625</v>
      </c>
      <c r="D36" s="16">
        <v>-764052.7</v>
      </c>
      <c r="E36" s="16">
        <f t="shared" si="6"/>
        <v>5176572.3</v>
      </c>
      <c r="F36" s="16">
        <v>0</v>
      </c>
      <c r="G36" s="55">
        <v>495600</v>
      </c>
      <c r="H36" s="16">
        <v>523330</v>
      </c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1018930</v>
      </c>
    </row>
    <row r="37" spans="1:18" s="64" customFormat="1" ht="25.5" customHeight="1" x14ac:dyDescent="0.25">
      <c r="A37" s="62" t="s">
        <v>280</v>
      </c>
      <c r="B37" s="63" t="s">
        <v>281</v>
      </c>
      <c r="C37" s="16">
        <v>0</v>
      </c>
      <c r="D37" s="16">
        <v>0</v>
      </c>
      <c r="E37" s="16">
        <f t="shared" si="6"/>
        <v>0</v>
      </c>
      <c r="F37" s="16"/>
      <c r="G37" s="55"/>
      <c r="H37" s="16">
        <v>0</v>
      </c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s="64" customFormat="1" ht="25.5" customHeight="1" x14ac:dyDescent="0.25">
      <c r="A38" s="62" t="s">
        <v>131</v>
      </c>
      <c r="B38" s="63" t="s">
        <v>132</v>
      </c>
      <c r="C38" s="16">
        <v>581140</v>
      </c>
      <c r="D38" s="16">
        <v>146500</v>
      </c>
      <c r="E38" s="16">
        <f t="shared" si="6"/>
        <v>727640</v>
      </c>
      <c r="F38" s="16">
        <v>0</v>
      </c>
      <c r="G38" s="55">
        <v>0</v>
      </c>
      <c r="H38" s="16">
        <v>0</v>
      </c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s="64" customFormat="1" ht="29.25" customHeight="1" x14ac:dyDescent="0.25">
      <c r="A39" s="62" t="s">
        <v>141</v>
      </c>
      <c r="B39" s="6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5">
        <v>0</v>
      </c>
      <c r="H39" s="16">
        <v>0</v>
      </c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s="64" customFormat="1" ht="30.75" customHeight="1" x14ac:dyDescent="0.25">
      <c r="A40" s="62" t="s">
        <v>151</v>
      </c>
      <c r="B40" s="6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5">
        <v>486812.88</v>
      </c>
      <c r="H40" s="16">
        <v>516200</v>
      </c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1855012.88</v>
      </c>
    </row>
    <row r="41" spans="1:18" s="64" customFormat="1" ht="30" customHeight="1" x14ac:dyDescent="0.25">
      <c r="A41" s="62" t="s">
        <v>282</v>
      </c>
      <c r="B41" s="63" t="s">
        <v>283</v>
      </c>
      <c r="C41" s="16">
        <v>0</v>
      </c>
      <c r="D41" s="16">
        <v>0</v>
      </c>
      <c r="E41" s="16">
        <f t="shared" si="6"/>
        <v>0</v>
      </c>
      <c r="F41" s="16"/>
      <c r="G41" s="55"/>
      <c r="H41" s="16">
        <v>0</v>
      </c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s="64" customFormat="1" ht="25.5" customHeight="1" x14ac:dyDescent="0.25">
      <c r="A42" s="62" t="s">
        <v>157</v>
      </c>
      <c r="B42" s="6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5">
        <v>0</v>
      </c>
      <c r="H42" s="16">
        <v>836330.73</v>
      </c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836330.73</v>
      </c>
    </row>
    <row r="43" spans="1:18" ht="25.5" customHeight="1" x14ac:dyDescent="0.25">
      <c r="A43" s="65">
        <v>2.6</v>
      </c>
      <c r="B43" s="65" t="s">
        <v>171</v>
      </c>
      <c r="C43" s="66">
        <f t="shared" ref="C43:R43" si="7">C44+C45+C46+C47+C48+C49+C52+C51</f>
        <v>57313333</v>
      </c>
      <c r="D43" s="66">
        <f t="shared" si="7"/>
        <v>37398421.359999999</v>
      </c>
      <c r="E43" s="66">
        <f t="shared" si="7"/>
        <v>94711754.359999999</v>
      </c>
      <c r="F43" s="66">
        <f t="shared" si="7"/>
        <v>0</v>
      </c>
      <c r="G43" s="67">
        <f t="shared" si="7"/>
        <v>202865.6</v>
      </c>
      <c r="H43" s="66">
        <f t="shared" si="7"/>
        <v>2733790.3</v>
      </c>
      <c r="I43" s="66">
        <f t="shared" si="7"/>
        <v>0</v>
      </c>
      <c r="J43" s="66">
        <f t="shared" si="7"/>
        <v>0</v>
      </c>
      <c r="K43" s="66">
        <f t="shared" si="7"/>
        <v>0</v>
      </c>
      <c r="L43" s="66">
        <f t="shared" si="7"/>
        <v>0</v>
      </c>
      <c r="M43" s="66">
        <f t="shared" si="7"/>
        <v>0</v>
      </c>
      <c r="N43" s="66">
        <f t="shared" si="7"/>
        <v>0</v>
      </c>
      <c r="O43" s="66">
        <f t="shared" si="7"/>
        <v>0</v>
      </c>
      <c r="P43" s="66">
        <f t="shared" si="7"/>
        <v>0</v>
      </c>
      <c r="Q43" s="66">
        <f t="shared" si="7"/>
        <v>0</v>
      </c>
      <c r="R43" s="66">
        <f t="shared" si="7"/>
        <v>2936655.9000000004</v>
      </c>
    </row>
    <row r="44" spans="1:18" s="64" customFormat="1" ht="25.5" customHeight="1" x14ac:dyDescent="0.25">
      <c r="A44" s="62" t="s">
        <v>172</v>
      </c>
      <c r="B44" s="6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5">
        <v>202865.6</v>
      </c>
      <c r="H44" s="16">
        <v>2509120.31</v>
      </c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2711985.91</v>
      </c>
    </row>
    <row r="45" spans="1:18" s="64" customFormat="1" ht="29.25" customHeight="1" x14ac:dyDescent="0.25">
      <c r="A45" s="62" t="s">
        <v>184</v>
      </c>
      <c r="B45" s="6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5">
        <v>0</v>
      </c>
      <c r="H45" s="16">
        <v>224669.99</v>
      </c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224669.99</v>
      </c>
    </row>
    <row r="46" spans="1:18" s="64" customFormat="1" ht="29.25" customHeight="1" x14ac:dyDescent="0.25">
      <c r="A46" s="62" t="s">
        <v>190</v>
      </c>
      <c r="B46" s="6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5">
        <v>0</v>
      </c>
      <c r="H46" s="16">
        <v>0</v>
      </c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s="64" customFormat="1" ht="30.75" customHeight="1" x14ac:dyDescent="0.25">
      <c r="A47" s="62" t="s">
        <v>194</v>
      </c>
      <c r="B47" s="6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5">
        <v>0</v>
      </c>
      <c r="H47" s="16">
        <v>0</v>
      </c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s="64" customFormat="1" ht="27" customHeight="1" x14ac:dyDescent="0.25">
      <c r="A48" s="62" t="s">
        <v>200</v>
      </c>
      <c r="B48" s="6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5">
        <v>0</v>
      </c>
      <c r="H48" s="16">
        <v>0</v>
      </c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s="64" customFormat="1" ht="25.5" customHeight="1" x14ac:dyDescent="0.25">
      <c r="A49" s="62" t="s">
        <v>208</v>
      </c>
      <c r="B49" s="6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5">
        <v>0</v>
      </c>
      <c r="H49" s="16">
        <v>0</v>
      </c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s="64" customFormat="1" ht="25.5" customHeight="1" x14ac:dyDescent="0.25">
      <c r="A50" s="62" t="s">
        <v>284</v>
      </c>
      <c r="B50" s="63" t="s">
        <v>285</v>
      </c>
      <c r="C50" s="16">
        <v>0</v>
      </c>
      <c r="D50" s="16">
        <v>0</v>
      </c>
      <c r="E50" s="16">
        <f t="shared" si="8"/>
        <v>0</v>
      </c>
      <c r="F50" s="16"/>
      <c r="G50" s="55"/>
      <c r="H50" s="16">
        <v>0</v>
      </c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s="64" customFormat="1" ht="25.5" customHeight="1" x14ac:dyDescent="0.25">
      <c r="A51" s="62" t="s">
        <v>260</v>
      </c>
      <c r="B51" s="63" t="s">
        <v>288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5">
        <v>0</v>
      </c>
      <c r="H51" s="16">
        <v>0</v>
      </c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s="64" customFormat="1" ht="25.5" customHeight="1" x14ac:dyDescent="0.25">
      <c r="A52" s="62" t="s">
        <v>248</v>
      </c>
      <c r="B52" s="6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5">
        <v>0</v>
      </c>
      <c r="H52" s="16">
        <v>0</v>
      </c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8" t="s">
        <v>212</v>
      </c>
      <c r="B53" s="69"/>
      <c r="C53" s="70">
        <f t="shared" ref="C53:R53" si="9">+C43+C33+C23+C17</f>
        <v>729101690</v>
      </c>
      <c r="D53" s="70">
        <f t="shared" si="9"/>
        <v>0</v>
      </c>
      <c r="E53" s="70">
        <f t="shared" si="9"/>
        <v>729101690</v>
      </c>
      <c r="F53" s="70">
        <f t="shared" si="9"/>
        <v>25744323.459999997</v>
      </c>
      <c r="G53" s="71">
        <f t="shared" si="9"/>
        <v>27791045.57</v>
      </c>
      <c r="H53" s="70">
        <f t="shared" si="9"/>
        <v>50551459.100000001</v>
      </c>
      <c r="I53" s="70">
        <f t="shared" si="9"/>
        <v>0</v>
      </c>
      <c r="J53" s="70">
        <f t="shared" si="9"/>
        <v>0</v>
      </c>
      <c r="K53" s="70">
        <f t="shared" si="9"/>
        <v>0</v>
      </c>
      <c r="L53" s="70">
        <f t="shared" si="9"/>
        <v>0</v>
      </c>
      <c r="M53" s="70">
        <f t="shared" si="9"/>
        <v>0</v>
      </c>
      <c r="N53" s="70">
        <f t="shared" si="9"/>
        <v>0</v>
      </c>
      <c r="O53" s="70">
        <f t="shared" si="9"/>
        <v>0</v>
      </c>
      <c r="P53" s="70">
        <f t="shared" si="9"/>
        <v>0</v>
      </c>
      <c r="Q53" s="70">
        <f t="shared" si="9"/>
        <v>0</v>
      </c>
      <c r="R53" s="72">
        <f t="shared" si="9"/>
        <v>104086828.13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77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65">
        <v>4.0999999999999996</v>
      </c>
      <c r="B57" s="73" t="s">
        <v>214</v>
      </c>
      <c r="C57" s="74">
        <f>SUM(C58:C59)</f>
        <v>0</v>
      </c>
      <c r="D57" s="74">
        <f t="shared" ref="D57:Q57" si="10">SUM(D58:D59)</f>
        <v>0</v>
      </c>
      <c r="E57" s="74"/>
      <c r="F57" s="74">
        <f t="shared" si="10"/>
        <v>0</v>
      </c>
      <c r="G57" s="75">
        <f t="shared" si="10"/>
        <v>0</v>
      </c>
      <c r="H57" s="74">
        <f t="shared" si="10"/>
        <v>0</v>
      </c>
      <c r="I57" s="74">
        <f t="shared" si="10"/>
        <v>0</v>
      </c>
      <c r="J57" s="74">
        <f t="shared" si="10"/>
        <v>0</v>
      </c>
      <c r="K57" s="74">
        <f t="shared" si="10"/>
        <v>0</v>
      </c>
      <c r="L57" s="74">
        <f t="shared" si="10"/>
        <v>0</v>
      </c>
      <c r="M57" s="74">
        <f t="shared" si="10"/>
        <v>0</v>
      </c>
      <c r="N57" s="74">
        <f t="shared" si="10"/>
        <v>0</v>
      </c>
      <c r="O57" s="74">
        <f t="shared" si="10"/>
        <v>0</v>
      </c>
      <c r="P57" s="74">
        <f t="shared" si="10"/>
        <v>0</v>
      </c>
      <c r="Q57" s="74">
        <f t="shared" si="10"/>
        <v>0</v>
      </c>
      <c r="R57" s="74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6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6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65">
        <v>4.2</v>
      </c>
      <c r="B60" s="73" t="s">
        <v>220</v>
      </c>
      <c r="C60" s="74">
        <f>SUM(C61:C62)</f>
        <v>0</v>
      </c>
      <c r="D60" s="74">
        <f t="shared" ref="D60:Q60" si="13">SUM(D61:D62)</f>
        <v>0</v>
      </c>
      <c r="E60" s="74"/>
      <c r="F60" s="74">
        <f t="shared" si="13"/>
        <v>0</v>
      </c>
      <c r="G60" s="75">
        <f t="shared" si="13"/>
        <v>0</v>
      </c>
      <c r="H60" s="74">
        <f t="shared" si="13"/>
        <v>0</v>
      </c>
      <c r="I60" s="74">
        <f t="shared" si="13"/>
        <v>0</v>
      </c>
      <c r="J60" s="74">
        <f t="shared" si="13"/>
        <v>0</v>
      </c>
      <c r="K60" s="74">
        <f t="shared" si="13"/>
        <v>0</v>
      </c>
      <c r="L60" s="74">
        <f t="shared" si="13"/>
        <v>0</v>
      </c>
      <c r="M60" s="74">
        <f t="shared" si="13"/>
        <v>0</v>
      </c>
      <c r="N60" s="74">
        <f t="shared" si="13"/>
        <v>0</v>
      </c>
      <c r="O60" s="74">
        <f t="shared" si="13"/>
        <v>0</v>
      </c>
      <c r="P60" s="74">
        <f t="shared" si="13"/>
        <v>0</v>
      </c>
      <c r="Q60" s="74">
        <f t="shared" si="13"/>
        <v>0</v>
      </c>
      <c r="R60" s="74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6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6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65">
        <v>4.3</v>
      </c>
      <c r="B63" s="73" t="s">
        <v>225</v>
      </c>
      <c r="C63" s="74">
        <f>SUM(C64)</f>
        <v>0</v>
      </c>
      <c r="D63" s="74">
        <f t="shared" ref="D63:Q63" si="16">SUM(D64)</f>
        <v>0</v>
      </c>
      <c r="E63" s="74"/>
      <c r="F63" s="74">
        <f t="shared" si="16"/>
        <v>0</v>
      </c>
      <c r="G63" s="75">
        <f t="shared" si="16"/>
        <v>0</v>
      </c>
      <c r="H63" s="74">
        <f t="shared" si="16"/>
        <v>0</v>
      </c>
      <c r="I63" s="74">
        <f t="shared" si="16"/>
        <v>0</v>
      </c>
      <c r="J63" s="74">
        <f t="shared" si="16"/>
        <v>0</v>
      </c>
      <c r="K63" s="74">
        <f t="shared" si="16"/>
        <v>0</v>
      </c>
      <c r="L63" s="74">
        <f t="shared" si="16"/>
        <v>0</v>
      </c>
      <c r="M63" s="74">
        <f t="shared" si="16"/>
        <v>0</v>
      </c>
      <c r="N63" s="74">
        <f t="shared" si="16"/>
        <v>0</v>
      </c>
      <c r="O63" s="74">
        <f t="shared" si="16"/>
        <v>0</v>
      </c>
      <c r="P63" s="74">
        <f t="shared" si="16"/>
        <v>0</v>
      </c>
      <c r="Q63" s="74">
        <f t="shared" si="16"/>
        <v>0</v>
      </c>
      <c r="R63" s="74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6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8" t="s">
        <v>228</v>
      </c>
      <c r="B65" s="69"/>
      <c r="C65" s="74">
        <f>C63+C60+C57</f>
        <v>0</v>
      </c>
      <c r="D65" s="74">
        <f>D63+D60+D57</f>
        <v>0</v>
      </c>
      <c r="E65" s="74"/>
      <c r="F65" s="74">
        <f t="shared" ref="F65:Q65" si="18">F63+F60+F57</f>
        <v>0</v>
      </c>
      <c r="G65" s="75">
        <f t="shared" si="18"/>
        <v>0</v>
      </c>
      <c r="H65" s="74">
        <f t="shared" si="18"/>
        <v>0</v>
      </c>
      <c r="I65" s="74">
        <f t="shared" si="18"/>
        <v>0</v>
      </c>
      <c r="J65" s="74">
        <f t="shared" si="18"/>
        <v>0</v>
      </c>
      <c r="K65" s="74">
        <f t="shared" si="18"/>
        <v>0</v>
      </c>
      <c r="L65" s="74">
        <f t="shared" si="18"/>
        <v>0</v>
      </c>
      <c r="M65" s="74">
        <f t="shared" si="18"/>
        <v>0</v>
      </c>
      <c r="N65" s="74">
        <f t="shared" si="18"/>
        <v>0</v>
      </c>
      <c r="O65" s="74">
        <f t="shared" si="18"/>
        <v>0</v>
      </c>
      <c r="P65" s="74">
        <f t="shared" si="18"/>
        <v>0</v>
      </c>
      <c r="Q65" s="74">
        <f t="shared" si="18"/>
        <v>0</v>
      </c>
      <c r="R65" s="76">
        <f>+R57+R60+R63</f>
        <v>0</v>
      </c>
    </row>
    <row r="66" spans="1:18" ht="6" customHeight="1" x14ac:dyDescent="0.25">
      <c r="E66" s="15"/>
      <c r="G66" s="5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8">
        <f t="shared" ref="G67:Q67" si="19">G65+G53</f>
        <v>27791045.57</v>
      </c>
      <c r="H67" s="31">
        <f t="shared" si="19"/>
        <v>50551459.100000001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104086828.13</v>
      </c>
    </row>
    <row r="68" spans="1:18" ht="12" x14ac:dyDescent="0.25">
      <c r="H68" s="78"/>
      <c r="I68" s="78"/>
      <c r="J68" s="78"/>
      <c r="K68" s="78"/>
    </row>
    <row r="69" spans="1:18" x14ac:dyDescent="0.25">
      <c r="D69" s="17"/>
      <c r="E69" s="17"/>
    </row>
    <row r="70" spans="1:18" x14ac:dyDescent="0.25">
      <c r="A70" s="82" t="s">
        <v>293</v>
      </c>
      <c r="B70" s="82"/>
      <c r="D70" s="21"/>
      <c r="E70" s="21"/>
      <c r="G70" s="82" t="s">
        <v>259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6" spans="1:18" ht="15" x14ac:dyDescent="0.25">
      <c r="A76" s="35"/>
      <c r="B76" s="35"/>
      <c r="F76" s="91"/>
      <c r="G76" s="59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60"/>
    </row>
    <row r="77" spans="1:18" ht="14.25" x14ac:dyDescent="0.25">
      <c r="A77" s="90" t="s">
        <v>290</v>
      </c>
      <c r="B77" s="90"/>
      <c r="G77" s="89" t="s">
        <v>234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1:18" x14ac:dyDescent="0.25">
      <c r="A78" s="82" t="s">
        <v>291</v>
      </c>
      <c r="B78" s="82"/>
      <c r="G78" s="82" t="s">
        <v>235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83" spans="1:18" x14ac:dyDescent="0.25">
      <c r="A83" s="82" t="s">
        <v>286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25">
      <c r="A84" s="1"/>
      <c r="G84" s="1"/>
    </row>
    <row r="85" spans="1:18" x14ac:dyDescent="0.25">
      <c r="A85" s="79"/>
      <c r="B85" s="79"/>
      <c r="D85" s="79"/>
      <c r="E85" s="79"/>
      <c r="L85" s="79"/>
      <c r="M85" s="79"/>
      <c r="N85" s="79"/>
      <c r="O85" s="79"/>
      <c r="P85" s="79"/>
      <c r="Q85" s="79"/>
      <c r="R85" s="79"/>
    </row>
    <row r="86" spans="1:18" x14ac:dyDescent="0.25">
      <c r="A86" s="81"/>
      <c r="B86" s="81"/>
      <c r="D86" s="81"/>
      <c r="E86" s="81"/>
      <c r="L86" s="81"/>
      <c r="M86" s="81"/>
      <c r="N86" s="81"/>
      <c r="O86" s="81"/>
      <c r="P86" s="81"/>
      <c r="Q86" s="81"/>
      <c r="R86" s="81"/>
    </row>
    <row r="87" spans="1:18" x14ac:dyDescent="0.25">
      <c r="A87" s="79"/>
      <c r="B87" s="79"/>
      <c r="C87" s="79"/>
      <c r="D87" s="79"/>
      <c r="E87" s="79"/>
      <c r="I87" s="79"/>
      <c r="J87" s="79"/>
      <c r="L87" s="79"/>
      <c r="M87" s="79"/>
      <c r="N87" s="79"/>
      <c r="O87" s="79"/>
      <c r="P87" s="79"/>
      <c r="Q87" s="79"/>
      <c r="R87" s="79"/>
    </row>
    <row r="88" spans="1:18" x14ac:dyDescent="0.25">
      <c r="A88" s="79"/>
      <c r="B88" s="79"/>
      <c r="C88" s="79"/>
      <c r="D88" s="79"/>
      <c r="E88" s="79"/>
      <c r="I88" s="46"/>
      <c r="J88" s="80"/>
      <c r="L88" s="79"/>
      <c r="M88" s="79"/>
      <c r="N88" s="79"/>
      <c r="O88" s="79"/>
      <c r="P88" s="79"/>
      <c r="Q88" s="79"/>
      <c r="R88" s="79"/>
    </row>
    <row r="89" spans="1:18" x14ac:dyDescent="0.25">
      <c r="A89" s="88" t="s">
        <v>292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1:18" ht="14.25" x14ac:dyDescent="0.25">
      <c r="A90" s="89" t="s">
        <v>236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1:18" x14ac:dyDescent="0.25">
      <c r="A91" s="82" t="s">
        <v>287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</sheetData>
  <mergeCells count="16">
    <mergeCell ref="A15:B15"/>
    <mergeCell ref="G77:R77"/>
    <mergeCell ref="G78:R78"/>
    <mergeCell ref="G70:R70"/>
    <mergeCell ref="A77:B77"/>
    <mergeCell ref="A78:B78"/>
    <mergeCell ref="A70:B70"/>
    <mergeCell ref="A9:R9"/>
    <mergeCell ref="A10:R10"/>
    <mergeCell ref="A11:R11"/>
    <mergeCell ref="A12:R12"/>
    <mergeCell ref="A13:R13"/>
    <mergeCell ref="A91:R91"/>
    <mergeCell ref="A83:R83"/>
    <mergeCell ref="A89:R89"/>
    <mergeCell ref="A90:R90"/>
  </mergeCells>
  <pageMargins left="0.42" right="0.15748031496062992" top="0.35433070866141736" bottom="0.27559055118110237" header="0.35433070866141736" footer="0.31496062992125984"/>
  <pageSetup scale="60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Marzo</vt:lpstr>
      <vt:lpstr>'Ejecucion Febrero'!Área_de_impresión</vt:lpstr>
      <vt:lpstr>'Ejecucion Marzo'!Área_de_impresión</vt:lpstr>
      <vt:lpstr>'Ejecucion Febrero'!Print_Area</vt:lpstr>
      <vt:lpstr>'Ejecucion Marzo'!Print_Area</vt:lpstr>
      <vt:lpstr>Enero!Print_Area</vt:lpstr>
      <vt:lpstr>'Ejecucion Febrero'!Print_Titles</vt:lpstr>
      <vt:lpstr>'Ejecucion Marzo'!Print_Titles</vt:lpstr>
      <vt:lpstr>Enero!Print_Titles</vt:lpstr>
      <vt:lpstr>'Ejecucion Febrero'!Títulos_a_imprimir</vt:lpstr>
      <vt:lpstr>'Ejecucion Marzo'!Títulos_a_imprimir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Aroza</cp:lastModifiedBy>
  <cp:revision/>
  <cp:lastPrinted>2023-04-13T14:12:09Z</cp:lastPrinted>
  <dcterms:created xsi:type="dcterms:W3CDTF">2015-06-05T18:17:20Z</dcterms:created>
  <dcterms:modified xsi:type="dcterms:W3CDTF">2023-04-13T18:29:05Z</dcterms:modified>
  <cp:category/>
  <cp:contentStatus/>
</cp:coreProperties>
</file>