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1746" documentId="8_{1EB92254-F083-4150-9B2A-9507B42DAC89}" xr6:coauthVersionLast="47" xr6:coauthVersionMax="47" xr10:uidLastSave="{C87445AD-E565-447D-8A18-F212E17BCB9D}"/>
  <bookViews>
    <workbookView xWindow="735" yWindow="735" windowWidth="21600" windowHeight="11295" xr2:uid="{00000000-000D-0000-FFFF-FFFF00000000}"/>
  </bookViews>
  <sheets>
    <sheet name="Ejecución 2025" sheetId="4" r:id="rId1"/>
  </sheets>
  <definedNames>
    <definedName name="_xlnm.Print_Area" localSheetId="0">'Ejecución 2025'!$A$1:$T$79</definedName>
    <definedName name="Print_Area" localSheetId="0">'Ejecución 2025'!$A$1:$R$75</definedName>
    <definedName name="Print_Titles" localSheetId="0">'Ejecución 2025'!$1:$11</definedName>
    <definedName name="_xlnm.Print_Titles" localSheetId="0">'Ejecución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4" l="1"/>
  <c r="R15" i="4"/>
  <c r="S15" i="4" s="1"/>
  <c r="R16" i="4"/>
  <c r="S16" i="4" s="1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20" i="4"/>
  <c r="E30" i="4"/>
  <c r="E39" i="4"/>
  <c r="E47" i="4"/>
  <c r="E50" i="4"/>
  <c r="E52" i="4"/>
  <c r="E53" i="4"/>
  <c r="E55" i="4"/>
  <c r="E56" i="4"/>
  <c r="D50" i="4" l="1"/>
  <c r="C13" i="4"/>
  <c r="C12" i="4" s="1"/>
  <c r="D13" i="4"/>
  <c r="D12" i="4" s="1"/>
  <c r="C50" i="4"/>
  <c r="O50" i="4"/>
  <c r="O13" i="4"/>
  <c r="Q13" i="4"/>
  <c r="P13" i="4"/>
  <c r="N13" i="4"/>
  <c r="N50" i="4"/>
  <c r="Q50" i="4"/>
  <c r="P50" i="4"/>
  <c r="E14" i="4"/>
  <c r="E13" i="4" s="1"/>
  <c r="R48" i="4"/>
  <c r="S48" i="4" s="1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E58" i="4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S43" i="4" s="1"/>
  <c r="R42" i="4"/>
  <c r="T42" i="4" s="1"/>
  <c r="R41" i="4"/>
  <c r="T41" i="4" s="1"/>
  <c r="R40" i="4"/>
  <c r="T40" i="4" s="1"/>
  <c r="R38" i="4"/>
  <c r="R37" i="4"/>
  <c r="R36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2" i="4" s="1"/>
  <c r="R21" i="4"/>
  <c r="T21" i="4" s="1"/>
  <c r="T19" i="4"/>
  <c r="T16" i="4"/>
  <c r="T15" i="4"/>
  <c r="T38" i="4" l="1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1" i="4"/>
  <c r="S23" i="4"/>
  <c r="F13" i="4"/>
  <c r="S46" i="4"/>
  <c r="S37" i="4"/>
  <c r="S34" i="4"/>
  <c r="S36" i="4"/>
  <c r="I50" i="4"/>
  <c r="S32" i="4"/>
  <c r="J50" i="4"/>
  <c r="S44" i="4"/>
  <c r="S35" i="4"/>
  <c r="K50" i="4"/>
  <c r="S45" i="4"/>
  <c r="S22" i="4"/>
  <c r="S47" i="4"/>
  <c r="T43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E12" i="4"/>
  <c r="R47" i="4"/>
  <c r="T47" i="4" s="1"/>
  <c r="R54" i="4"/>
  <c r="R39" i="4"/>
  <c r="R30" i="4"/>
  <c r="R2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T20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<sst xmlns="http://schemas.openxmlformats.org/spreadsheetml/2006/main" count="123" uniqueCount="123">
  <si>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</si>
  <si>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</si>
  <si>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</si>
  <si>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</si>
  <si>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</si>
  <si>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</si>
  <si>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</si>
  <si>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</si>
  <si>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</si>
  <si>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</si>
  <si>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</si>
  <si>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</si>
  <si>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</si>
  <si>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</si>
  <si>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</si>
  <si>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</si>
  <si>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</si>
  <si>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</si>
  <si>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</si>
  <si>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</si>
  <si>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</si>
  <si>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</si>
  <si>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</si>
  <si>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</si>
  <si>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</si>
  <si>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</si>
  <si>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</si>
  <si>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</si>
  <si>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</si>
  <si>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</si>
  <si>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</si>
  <si>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</si>
  <si>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</si>
  <si>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</si>
  <si>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</si>
  <si>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</si>
  <si>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</si>
  <si>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</si>
  <si>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</si>
  <si>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</si>
  <si>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</si>
  <si>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</si>
  <si>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</si>
  <si>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</si>
  <si>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</si>
  <si>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</si>
  <si>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</si>
  <si>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</si>
  <si>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</si>
  <si>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</si>
  <si>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</si>
  <si>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</si>
  <si>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</si>
  <si>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</si>
  <si>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</si>
  <si>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</si>
  <si>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</si>
  <si>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</si>
  <si>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</si>
  <si>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</si>
  <si>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</si>
  <si>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</si>
  <si>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</si>
  <si>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</si>
  <si>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</si>
  <si>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</si>
  <si>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</si>
  <si>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</si>
  <si>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</si>
  <si>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</si>
  <si>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</si>
  <si>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</si>
  <si>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</si>
  <si>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</si>
  <si>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</si>
  <si>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</si>
  <si>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</si>
  <si>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</si>
  <si>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</si>
  <si>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</si>
  <si>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</si>
  <si>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</si>
  <si>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</si>
  <si>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</si>
  <si>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</si>
  <si>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</si>
  <si>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</si>
  <si>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</si>
  <si>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Presupuesto Vigente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</si>
  <si>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</si>
  <si>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</si>
  <si>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</si>
  <si>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</si>
  <si>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</si>
  <si>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</si>
  <si>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</si>
  <si>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</si>
  <si>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</si>
  <si>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</si>
  <si>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</si>
  <si>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</si>
  <si>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</si>
  <si>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</si>
  <si>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</si>
  <si>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</si>
  <si>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</si>
  <si>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</si>
  <si>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</si>
  <si>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</si>
  <si>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</si>
  <si>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</si>
  <si>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</si>
  <si>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</si>
  <si>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</si>
  <si>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</si>
  <si>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    Preparado por</t>
  </si>
  <si>
    <t xml:space="preserve">               Arosa Echenique</t>
  </si>
  <si>
    <t xml:space="preserve">           Analista de Presupfuesto</t>
  </si>
  <si>
    <t>_____________________________</t>
  </si>
  <si>
    <t>Enero</t>
  </si>
  <si>
    <t>Revisado por:</t>
  </si>
  <si>
    <t>Aprobado por:</t>
  </si>
  <si>
    <t>EJECUCIÓN DE GASTOS Y APLICACIONES FINANCIERAS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</si>
</sst>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2010834</xdr:colOff>
      <xdr:row>4</xdr:row>
      <xdr:rowOff>266345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300432" cy="866706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625742</xdr:colOff>
      <xdr:row>0</xdr:row>
      <xdr:rowOff>42336</xdr:rowOff>
    </xdr:from>
    <xdr:ext cx="1291770" cy="99483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492" y="42336"/>
          <a:ext cx="1291770" cy="99483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9"/>
  <sheetViews>
    <sheetView showGridLines="0" tabSelected="1" topLeftCell="A22" zoomScale="90" zoomScaleNormal="90" zoomScaleSheetLayoutView="70" workbookViewId="0">
      <selection activeCell="B42" sqref="B42"/>
    </sheetView>
  </sheetViews>
  <sheetFormatPr baseColWidth="10" defaultColWidth="8.7109375" defaultRowHeight="14.25" x14ac:dyDescent="0.25"/>
  <cols>
    <col min="1" max="1" width="7" style="47" customWidth="1"/>
    <col min="2" max="2" width="43.140625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8" customWidth="1"/>
    <col min="8" max="13" width="14.85546875" style="4" hidden="1" customWidth="1"/>
    <col min="14" max="14" width="17.7109375" style="4" hidden="1" customWidth="1"/>
    <col min="15" max="16" width="14.85546875" style="4" hidden="1" customWidth="1"/>
    <col min="17" max="17" width="16" style="4" hidden="1" customWidth="1"/>
    <col min="18" max="18" width="16.42578125" style="4" customWidth="1"/>
    <col min="19" max="19" width="18.140625" style="6" customWidth="1"/>
    <col min="20" max="20" width="9.7109375" style="6" customWidth="1"/>
    <col min="21" max="22" width="18.7109375" style="62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61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61"/>
      <c r="S1" s="2"/>
      <c r="T1" s="2"/>
    </row>
    <row r="2" spans="1:23" ht="15" x14ac:dyDescent="0.25">
      <c r="A2" s="1"/>
      <c r="B2" s="2"/>
      <c r="C2" s="2"/>
      <c r="D2" s="2"/>
      <c r="E2" s="2"/>
      <c r="F2" s="60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60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22.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84" t="s">
        <v>0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</row>
    <row r="7" spans="1:23" ht="14.25" customHeight="1" x14ac:dyDescent="0.25">
      <c r="A7" s="85" t="s">
        <v>1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</row>
    <row r="8" spans="1:23" ht="14.25" customHeight="1" x14ac:dyDescent="0.25">
      <c r="A8" s="85" t="s">
        <v>2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</row>
    <row r="9" spans="1:23" ht="13.5" customHeight="1" x14ac:dyDescent="0.25">
      <c r="A9" s="85" t="s">
        <v>122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</row>
    <row r="10" spans="1:23" ht="15.75" customHeight="1" x14ac:dyDescent="0.25">
      <c r="A10" s="86" t="s">
        <v>3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3" ht="35.25" customHeight="1" x14ac:dyDescent="0.25">
      <c r="A11" s="87" t="s">
        <v>4</v>
      </c>
      <c r="B11" s="88"/>
      <c r="C11" s="8" t="s">
        <v>5</v>
      </c>
      <c r="D11" s="8" t="s">
        <v>6</v>
      </c>
      <c r="E11" s="8" t="s">
        <v>88</v>
      </c>
      <c r="F11" s="8" t="s">
        <v>119</v>
      </c>
      <c r="G11" s="8" t="s">
        <v>7</v>
      </c>
      <c r="H11" s="8" t="s">
        <v>8</v>
      </c>
      <c r="I11" s="8" t="s">
        <v>110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101</v>
      </c>
      <c r="T11" s="9" t="s">
        <v>100</v>
      </c>
      <c r="U11" s="64"/>
    </row>
    <row r="12" spans="1:23" s="2" customFormat="1" ht="22.5" customHeight="1" x14ac:dyDescent="0.25">
      <c r="A12" s="10"/>
      <c r="B12" s="59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755663631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0</v>
      </c>
      <c r="I12" s="11">
        <f t="shared" si="0"/>
        <v>0</v>
      </c>
      <c r="J12" s="11">
        <f t="shared" si="0"/>
        <v>0</v>
      </c>
      <c r="K12" s="11">
        <f t="shared" si="0"/>
        <v>0</v>
      </c>
      <c r="L12" s="11">
        <f t="shared" si="0"/>
        <v>0</v>
      </c>
      <c r="M12" s="11">
        <f t="shared" si="0"/>
        <v>0</v>
      </c>
      <c r="N12" s="11">
        <f t="shared" si="0"/>
        <v>0</v>
      </c>
      <c r="O12" s="11">
        <f t="shared" si="0"/>
        <v>0</v>
      </c>
      <c r="P12" s="11">
        <f t="shared" si="0"/>
        <v>0</v>
      </c>
      <c r="Q12" s="11">
        <f t="shared" si="0"/>
        <v>0</v>
      </c>
      <c r="R12" s="11">
        <f t="shared" si="0"/>
        <v>65094904.719999999</v>
      </c>
      <c r="S12" s="11">
        <f t="shared" si="0"/>
        <v>690568726.27999997</v>
      </c>
      <c r="T12" s="12">
        <f>+R12/E12</f>
        <v>8.6142699012598106E-2</v>
      </c>
      <c r="U12" s="63"/>
      <c r="V12" s="63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755663631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0</v>
      </c>
      <c r="I13" s="15">
        <f t="shared" si="1"/>
        <v>0</v>
      </c>
      <c r="J13" s="15">
        <f t="shared" si="1"/>
        <v>0</v>
      </c>
      <c r="K13" s="15">
        <f t="shared" si="1"/>
        <v>0</v>
      </c>
      <c r="L13" s="15">
        <f t="shared" si="1"/>
        <v>0</v>
      </c>
      <c r="M13" s="15">
        <f t="shared" si="1"/>
        <v>0</v>
      </c>
      <c r="N13" s="15">
        <f t="shared" si="1"/>
        <v>0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65094904.719999999</v>
      </c>
      <c r="S13" s="15">
        <f t="shared" ref="S13" si="2">+S14+S20+S30+S39+S47</f>
        <v>690568726.27999997</v>
      </c>
      <c r="T13" s="16">
        <f>+R13/E13</f>
        <v>8.6142699012598106E-2</v>
      </c>
      <c r="U13" s="63"/>
      <c r="V13" s="63"/>
      <c r="W13" s="70"/>
    </row>
    <row r="14" spans="1:23" ht="20.100000000000001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389594296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0</v>
      </c>
      <c r="I14" s="18">
        <f t="shared" si="3"/>
        <v>0</v>
      </c>
      <c r="J14" s="18">
        <f t="shared" si="3"/>
        <v>0</v>
      </c>
      <c r="K14" s="18">
        <f t="shared" si="3"/>
        <v>0</v>
      </c>
      <c r="L14" s="18">
        <f t="shared" si="3"/>
        <v>0</v>
      </c>
      <c r="M14" s="18">
        <f t="shared" si="3"/>
        <v>0</v>
      </c>
      <c r="N14" s="18">
        <f t="shared" si="3"/>
        <v>0</v>
      </c>
      <c r="O14" s="18">
        <f t="shared" si="3"/>
        <v>0</v>
      </c>
      <c r="P14" s="18">
        <f t="shared" si="3"/>
        <v>0</v>
      </c>
      <c r="Q14" s="18">
        <f t="shared" si="3"/>
        <v>0</v>
      </c>
      <c r="R14" s="18">
        <f t="shared" si="3"/>
        <v>47281462.189999998</v>
      </c>
      <c r="S14" s="18">
        <f t="shared" ref="S14" si="4">SUM(S15:S19)</f>
        <v>342312833.81</v>
      </c>
      <c r="T14" s="19">
        <f>+R14/E14</f>
        <v>0.12136076599540359</v>
      </c>
      <c r="U14" s="64"/>
    </row>
    <row r="15" spans="1:23" ht="20.100000000000001" customHeight="1" x14ac:dyDescent="0.25">
      <c r="A15" s="51" t="s">
        <v>20</v>
      </c>
      <c r="B15" s="20" t="s">
        <v>21</v>
      </c>
      <c r="C15" s="21">
        <v>287964207.82999998</v>
      </c>
      <c r="D15" s="21">
        <v>0</v>
      </c>
      <c r="E15" s="21">
        <v>292488811</v>
      </c>
      <c r="F15" s="21">
        <v>19784283.329999998</v>
      </c>
      <c r="G15" s="22">
        <v>20290402.390000001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>
        <f>SUM(F15:Q15)</f>
        <v>40074685.719999999</v>
      </c>
      <c r="S15" s="23">
        <f>+E15-R15</f>
        <v>252414125.28</v>
      </c>
      <c r="T15" s="24">
        <f>+R15/E15</f>
        <v>0.13701271369317439</v>
      </c>
      <c r="U15" s="64"/>
    </row>
    <row r="16" spans="1:23" ht="20.100000000000001" customHeight="1" x14ac:dyDescent="0.25">
      <c r="A16" s="51" t="s">
        <v>22</v>
      </c>
      <c r="B16" s="20" t="s">
        <v>23</v>
      </c>
      <c r="C16" s="21">
        <v>53504491.200000003</v>
      </c>
      <c r="D16" s="21">
        <v>0</v>
      </c>
      <c r="E16" s="21">
        <v>56304650</v>
      </c>
      <c r="F16" s="21">
        <v>598000</v>
      </c>
      <c r="G16" s="22">
        <v>580666.67000000004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>
        <f>SUM(F16:Q16)</f>
        <v>1178666.67</v>
      </c>
      <c r="S16" s="23">
        <f>+E16-R16</f>
        <v>55125983.329999998</v>
      </c>
      <c r="T16" s="24">
        <f>+R16/E16</f>
        <v>2.0933735845973644E-2</v>
      </c>
      <c r="U16" s="64"/>
    </row>
    <row r="17" spans="1:22" ht="20.100000000000001" customHeight="1" x14ac:dyDescent="0.25">
      <c r="A17" s="51" t="s">
        <v>92</v>
      </c>
      <c r="B17" s="20" t="s">
        <v>89</v>
      </c>
      <c r="C17" s="21">
        <v>0</v>
      </c>
      <c r="D17" s="21">
        <v>0</v>
      </c>
      <c r="E17" s="21">
        <v>0</v>
      </c>
      <c r="F17" s="21">
        <v>0</v>
      </c>
      <c r="G17" s="22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64"/>
      <c r="V17" s="64"/>
    </row>
    <row r="18" spans="1:22" ht="20.100000000000001" customHeight="1" x14ac:dyDescent="0.25">
      <c r="A18" s="51" t="s">
        <v>93</v>
      </c>
      <c r="B18" s="20" t="s">
        <v>90</v>
      </c>
      <c r="C18" s="21">
        <v>0</v>
      </c>
      <c r="D18" s="21">
        <v>0</v>
      </c>
      <c r="E18" s="21">
        <v>0</v>
      </c>
      <c r="F18" s="21">
        <v>0</v>
      </c>
      <c r="G18" s="22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64"/>
      <c r="V18" s="64"/>
    </row>
    <row r="19" spans="1:22" ht="20.100000000000001" customHeight="1" x14ac:dyDescent="0.25">
      <c r="A19" s="51" t="s">
        <v>24</v>
      </c>
      <c r="B19" s="20" t="s">
        <v>25</v>
      </c>
      <c r="C19" s="21">
        <v>40251952.950000003</v>
      </c>
      <c r="D19" s="21">
        <v>0</v>
      </c>
      <c r="E19" s="21">
        <v>40800835</v>
      </c>
      <c r="F19" s="21">
        <v>2992877.65</v>
      </c>
      <c r="G19" s="22">
        <v>3035232.15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>
        <f>SUM(F19:Q19)</f>
        <v>6028109.7999999998</v>
      </c>
      <c r="S19" s="23">
        <f>+E19-R19</f>
        <v>34772725.200000003</v>
      </c>
      <c r="T19" s="24">
        <f t="shared" ref="T19:T46" si="5">+R19/E19</f>
        <v>0.14774476551766649</v>
      </c>
      <c r="U19" s="64"/>
      <c r="V19" s="64"/>
    </row>
    <row r="20" spans="1:22" ht="21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R20" si="6">SUM(D21:D29)</f>
        <v>0</v>
      </c>
      <c r="E20" s="18">
        <f t="shared" si="6"/>
        <v>231816385</v>
      </c>
      <c r="F20" s="18">
        <f t="shared" si="6"/>
        <v>4502773.5999999996</v>
      </c>
      <c r="G20" s="18">
        <f t="shared" si="6"/>
        <v>10477808.68</v>
      </c>
      <c r="H20" s="18">
        <f t="shared" si="6"/>
        <v>0</v>
      </c>
      <c r="I20" s="18">
        <f t="shared" si="6"/>
        <v>0</v>
      </c>
      <c r="J20" s="18">
        <f t="shared" si="6"/>
        <v>0</v>
      </c>
      <c r="K20" s="18">
        <f t="shared" si="6"/>
        <v>0</v>
      </c>
      <c r="L20" s="18">
        <f t="shared" si="6"/>
        <v>0</v>
      </c>
      <c r="M20" s="18">
        <f t="shared" si="6"/>
        <v>0</v>
      </c>
      <c r="N20" s="18">
        <f t="shared" si="6"/>
        <v>0</v>
      </c>
      <c r="O20" s="18">
        <f t="shared" si="6"/>
        <v>0</v>
      </c>
      <c r="P20" s="18">
        <f t="shared" si="6"/>
        <v>0</v>
      </c>
      <c r="Q20" s="18">
        <f t="shared" si="6"/>
        <v>0</v>
      </c>
      <c r="R20" s="18">
        <f t="shared" si="6"/>
        <v>14980582.280000001</v>
      </c>
      <c r="S20" s="25">
        <f>SUM(S21:S29)</f>
        <v>216835802.71999997</v>
      </c>
      <c r="T20" s="19">
        <f t="shared" si="5"/>
        <v>6.4622620527880287E-2</v>
      </c>
      <c r="U20" s="64"/>
    </row>
    <row r="21" spans="1:22" ht="20.100000000000001" customHeight="1" x14ac:dyDescent="0.25">
      <c r="A21" s="51" t="s">
        <v>27</v>
      </c>
      <c r="B21" s="20" t="s">
        <v>28</v>
      </c>
      <c r="C21" s="21">
        <v>14062600</v>
      </c>
      <c r="D21" s="21">
        <v>0</v>
      </c>
      <c r="E21" s="21">
        <v>17067231</v>
      </c>
      <c r="F21" s="21">
        <v>1185179.5900000001</v>
      </c>
      <c r="G21" s="22">
        <v>1311066.3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>
        <f t="shared" ref="R21:R29" si="7">SUM(F21:Q21)</f>
        <v>2496245.89</v>
      </c>
      <c r="S21" s="23">
        <f t="shared" ref="S21:S29" si="8">+E21-R21</f>
        <v>14570985.109999999</v>
      </c>
      <c r="T21" s="24">
        <f t="shared" si="5"/>
        <v>0.14625957133878367</v>
      </c>
      <c r="U21" s="64"/>
    </row>
    <row r="22" spans="1:22" ht="30.95" customHeight="1" x14ac:dyDescent="0.25">
      <c r="A22" s="51" t="s">
        <v>29</v>
      </c>
      <c r="B22" s="20" t="s">
        <v>30</v>
      </c>
      <c r="C22" s="21">
        <v>4165800</v>
      </c>
      <c r="D22" s="21">
        <v>0</v>
      </c>
      <c r="E22" s="21">
        <v>3370501</v>
      </c>
      <c r="F22" s="21">
        <v>0</v>
      </c>
      <c r="G22" s="22">
        <v>67695.600000000006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>
        <f t="shared" si="7"/>
        <v>67695.600000000006</v>
      </c>
      <c r="S22" s="23">
        <f t="shared" si="8"/>
        <v>3302805.4</v>
      </c>
      <c r="T22" s="24">
        <f t="shared" si="5"/>
        <v>2.0084729243516026E-2</v>
      </c>
    </row>
    <row r="23" spans="1:22" ht="20.100000000000001" customHeight="1" x14ac:dyDescent="0.25">
      <c r="A23" s="51" t="s">
        <v>31</v>
      </c>
      <c r="B23" s="20" t="s">
        <v>32</v>
      </c>
      <c r="C23" s="21">
        <v>37000000</v>
      </c>
      <c r="D23" s="21">
        <v>0</v>
      </c>
      <c r="E23" s="21">
        <v>25600000</v>
      </c>
      <c r="F23" s="21">
        <v>0</v>
      </c>
      <c r="G23" s="22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>
        <f t="shared" si="7"/>
        <v>0</v>
      </c>
      <c r="S23" s="23">
        <f t="shared" si="8"/>
        <v>25600000</v>
      </c>
      <c r="T23" s="24">
        <f t="shared" si="5"/>
        <v>0</v>
      </c>
    </row>
    <row r="24" spans="1:22" ht="20.100000000000001" customHeight="1" x14ac:dyDescent="0.25">
      <c r="A24" s="51" t="s">
        <v>33</v>
      </c>
      <c r="B24" s="20" t="s">
        <v>34</v>
      </c>
      <c r="C24" s="21">
        <v>794000</v>
      </c>
      <c r="D24" s="21">
        <v>0</v>
      </c>
      <c r="E24" s="21">
        <v>900000</v>
      </c>
      <c r="F24" s="21">
        <v>0</v>
      </c>
      <c r="G24" s="22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>
        <f t="shared" si="7"/>
        <v>0</v>
      </c>
      <c r="S24" s="23">
        <f t="shared" si="8"/>
        <v>900000</v>
      </c>
      <c r="T24" s="24">
        <f t="shared" si="5"/>
        <v>0</v>
      </c>
    </row>
    <row r="25" spans="1:22" ht="20.100000000000001" customHeight="1" x14ac:dyDescent="0.25">
      <c r="A25" s="51" t="s">
        <v>35</v>
      </c>
      <c r="B25" s="20" t="s">
        <v>36</v>
      </c>
      <c r="C25" s="21">
        <v>23037623</v>
      </c>
      <c r="D25" s="21">
        <v>0</v>
      </c>
      <c r="E25" s="21">
        <v>30191895</v>
      </c>
      <c r="F25" s="21">
        <v>584342.61</v>
      </c>
      <c r="G25" s="22">
        <v>117430.06</v>
      </c>
      <c r="H25" s="21"/>
      <c r="I25" s="21"/>
      <c r="J25" s="26"/>
      <c r="K25" s="21"/>
      <c r="L25" s="21"/>
      <c r="M25" s="21"/>
      <c r="N25" s="21"/>
      <c r="O25" s="21"/>
      <c r="P25" s="21"/>
      <c r="Q25" s="21"/>
      <c r="R25" s="21">
        <f t="shared" si="7"/>
        <v>701772.66999999993</v>
      </c>
      <c r="S25" s="23">
        <f t="shared" si="8"/>
        <v>29490122.329999998</v>
      </c>
      <c r="T25" s="24">
        <f t="shared" si="5"/>
        <v>2.3243743726586222E-2</v>
      </c>
      <c r="U25" s="69"/>
    </row>
    <row r="26" spans="1:22" ht="20.100000000000001" customHeight="1" x14ac:dyDescent="0.25">
      <c r="A26" s="51" t="s">
        <v>37</v>
      </c>
      <c r="B26" s="20" t="s">
        <v>38</v>
      </c>
      <c r="C26" s="21">
        <v>12767400</v>
      </c>
      <c r="D26" s="21">
        <v>0</v>
      </c>
      <c r="E26" s="21">
        <v>11487056</v>
      </c>
      <c r="F26" s="21">
        <v>323154.13</v>
      </c>
      <c r="G26" s="22">
        <v>289338.84999999998</v>
      </c>
      <c r="H26" s="21"/>
      <c r="I26" s="21"/>
      <c r="J26" s="26"/>
      <c r="K26" s="21"/>
      <c r="L26" s="21"/>
      <c r="M26" s="21"/>
      <c r="N26" s="21"/>
      <c r="O26" s="21"/>
      <c r="P26" s="21"/>
      <c r="Q26" s="21"/>
      <c r="R26" s="21">
        <f t="shared" si="7"/>
        <v>612492.98</v>
      </c>
      <c r="S26" s="23">
        <f t="shared" si="8"/>
        <v>10874563.02</v>
      </c>
      <c r="T26" s="24">
        <f t="shared" si="5"/>
        <v>5.3320274576880274E-2</v>
      </c>
    </row>
    <row r="27" spans="1:22" ht="30.95" customHeight="1" x14ac:dyDescent="0.25">
      <c r="A27" s="51" t="s">
        <v>39</v>
      </c>
      <c r="B27" s="20" t="s">
        <v>40</v>
      </c>
      <c r="C27" s="21">
        <v>13522644</v>
      </c>
      <c r="D27" s="21">
        <v>0</v>
      </c>
      <c r="E27" s="21">
        <v>9758775.5999999996</v>
      </c>
      <c r="F27" s="21">
        <v>383335.97</v>
      </c>
      <c r="G27" s="22">
        <v>736486.03</v>
      </c>
      <c r="H27" s="21"/>
      <c r="I27" s="21"/>
      <c r="J27" s="26"/>
      <c r="K27" s="21"/>
      <c r="L27" s="21"/>
      <c r="M27" s="21"/>
      <c r="N27" s="21"/>
      <c r="O27" s="21"/>
      <c r="P27" s="21"/>
      <c r="Q27" s="21"/>
      <c r="R27" s="21">
        <f t="shared" si="7"/>
        <v>1119822</v>
      </c>
      <c r="S27" s="23">
        <f t="shared" si="8"/>
        <v>8638953.5999999996</v>
      </c>
      <c r="T27" s="24">
        <f t="shared" si="5"/>
        <v>0.11475025616943176</v>
      </c>
      <c r="U27" s="64"/>
    </row>
    <row r="28" spans="1:22" ht="30.95" customHeight="1" x14ac:dyDescent="0.25">
      <c r="A28" s="51" t="s">
        <v>41</v>
      </c>
      <c r="B28" s="20" t="s">
        <v>42</v>
      </c>
      <c r="C28" s="21">
        <v>107840867.22</v>
      </c>
      <c r="D28" s="21">
        <v>0</v>
      </c>
      <c r="E28" s="21">
        <v>106271952.40000001</v>
      </c>
      <c r="F28" s="21">
        <v>1597720</v>
      </c>
      <c r="G28" s="22">
        <v>8006471.5899999999</v>
      </c>
      <c r="H28" s="21"/>
      <c r="I28" s="21"/>
      <c r="J28" s="26"/>
      <c r="K28" s="21"/>
      <c r="L28" s="21"/>
      <c r="M28" s="21"/>
      <c r="N28" s="21"/>
      <c r="O28" s="21"/>
      <c r="P28" s="21"/>
      <c r="Q28" s="21"/>
      <c r="R28" s="21">
        <f t="shared" si="7"/>
        <v>9604191.5899999999</v>
      </c>
      <c r="S28" s="23">
        <f t="shared" si="8"/>
        <v>96667760.810000002</v>
      </c>
      <c r="T28" s="24">
        <f t="shared" si="5"/>
        <v>9.0373719246735124E-2</v>
      </c>
      <c r="U28" s="64"/>
    </row>
    <row r="29" spans="1:22" ht="16.5" customHeight="1" x14ac:dyDescent="0.25">
      <c r="A29" s="51" t="s">
        <v>43</v>
      </c>
      <c r="B29" s="20" t="s">
        <v>44</v>
      </c>
      <c r="C29" s="21">
        <v>37130000</v>
      </c>
      <c r="D29" s="21">
        <v>0</v>
      </c>
      <c r="E29" s="21">
        <v>27168974</v>
      </c>
      <c r="F29" s="21">
        <v>429041.3</v>
      </c>
      <c r="G29" s="22">
        <v>-50679.75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>
        <f t="shared" si="7"/>
        <v>378361.55</v>
      </c>
      <c r="S29" s="23">
        <f t="shared" si="8"/>
        <v>26790612.449999999</v>
      </c>
      <c r="T29" s="24">
        <f t="shared" si="5"/>
        <v>1.3926236228132868E-2</v>
      </c>
    </row>
    <row r="30" spans="1:22" ht="18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18">
        <f t="shared" si="9"/>
        <v>51801845</v>
      </c>
      <c r="F30" s="18">
        <f t="shared" si="9"/>
        <v>488000</v>
      </c>
      <c r="G30" s="18">
        <f t="shared" si="9"/>
        <v>1148221.78</v>
      </c>
      <c r="H30" s="18">
        <f>SUM(H31:H38)</f>
        <v>0</v>
      </c>
      <c r="I30" s="18">
        <f t="shared" si="9"/>
        <v>0</v>
      </c>
      <c r="J30" s="18">
        <f t="shared" si="9"/>
        <v>0</v>
      </c>
      <c r="K30" s="18">
        <f t="shared" si="9"/>
        <v>0</v>
      </c>
      <c r="L30" s="18">
        <f t="shared" si="9"/>
        <v>0</v>
      </c>
      <c r="M30" s="18">
        <f t="shared" si="9"/>
        <v>0</v>
      </c>
      <c r="N30" s="18">
        <f t="shared" si="9"/>
        <v>0</v>
      </c>
      <c r="O30" s="18">
        <f t="shared" si="9"/>
        <v>0</v>
      </c>
      <c r="P30" s="18">
        <f t="shared" si="9"/>
        <v>0</v>
      </c>
      <c r="Q30" s="18">
        <f t="shared" si="9"/>
        <v>0</v>
      </c>
      <c r="R30" s="18">
        <f t="shared" si="9"/>
        <v>1636221.7799999998</v>
      </c>
      <c r="S30" s="25">
        <f>SUM(S31:S38)</f>
        <v>50165623.219999999</v>
      </c>
      <c r="T30" s="19">
        <f t="shared" si="5"/>
        <v>3.1586168021621619E-2</v>
      </c>
      <c r="U30" s="64"/>
    </row>
    <row r="31" spans="1:22" ht="30.95" customHeight="1" x14ac:dyDescent="0.25">
      <c r="A31" s="51" t="s">
        <v>46</v>
      </c>
      <c r="B31" s="20" t="s">
        <v>47</v>
      </c>
      <c r="C31" s="21">
        <v>4497500</v>
      </c>
      <c r="D31" s="21">
        <v>0</v>
      </c>
      <c r="E31" s="21">
        <v>3258417</v>
      </c>
      <c r="F31" s="21">
        <v>0</v>
      </c>
      <c r="G31" s="22">
        <v>193593.2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>
        <f t="shared" ref="R31:R38" si="10">SUM(F31:Q31)</f>
        <v>193593.2</v>
      </c>
      <c r="S31" s="23">
        <f t="shared" ref="S31:S38" si="11">+E31-R31</f>
        <v>3064823.8</v>
      </c>
      <c r="T31" s="24">
        <f t="shared" si="5"/>
        <v>5.9413267239889801E-2</v>
      </c>
      <c r="U31" s="64"/>
    </row>
    <row r="32" spans="1:22" ht="20.100000000000001" customHeight="1" x14ac:dyDescent="0.25">
      <c r="A32" s="51" t="s">
        <v>48</v>
      </c>
      <c r="B32" s="20" t="s">
        <v>49</v>
      </c>
      <c r="C32" s="21">
        <v>3850000</v>
      </c>
      <c r="D32" s="21">
        <v>0</v>
      </c>
      <c r="E32" s="21">
        <v>7744507</v>
      </c>
      <c r="F32" s="21">
        <v>0</v>
      </c>
      <c r="G32" s="22">
        <v>0</v>
      </c>
      <c r="H32" s="21"/>
      <c r="I32" s="21"/>
      <c r="J32" s="26"/>
      <c r="K32" s="21"/>
      <c r="L32" s="21"/>
      <c r="M32" s="21"/>
      <c r="N32" s="21"/>
      <c r="O32" s="21"/>
      <c r="P32" s="21"/>
      <c r="Q32" s="21"/>
      <c r="R32" s="21">
        <f t="shared" si="10"/>
        <v>0</v>
      </c>
      <c r="S32" s="23">
        <f t="shared" si="11"/>
        <v>7744507</v>
      </c>
      <c r="T32" s="24">
        <f t="shared" si="5"/>
        <v>0</v>
      </c>
      <c r="U32" s="64"/>
    </row>
    <row r="33" spans="1:21" ht="20.100000000000001" customHeight="1" x14ac:dyDescent="0.25">
      <c r="A33" s="51" t="s">
        <v>50</v>
      </c>
      <c r="B33" s="20" t="s">
        <v>51</v>
      </c>
      <c r="C33" s="21">
        <v>15999050</v>
      </c>
      <c r="D33" s="21">
        <v>0</v>
      </c>
      <c r="E33" s="21">
        <v>10506500</v>
      </c>
      <c r="F33" s="21">
        <v>0</v>
      </c>
      <c r="G33" s="22">
        <v>205153.62</v>
      </c>
      <c r="H33" s="21"/>
      <c r="I33" s="21"/>
      <c r="J33" s="26"/>
      <c r="K33" s="21"/>
      <c r="L33" s="21"/>
      <c r="M33" s="21"/>
      <c r="N33" s="21"/>
      <c r="O33" s="21"/>
      <c r="P33" s="21"/>
      <c r="Q33" s="21"/>
      <c r="R33" s="21">
        <f t="shared" si="10"/>
        <v>205153.62</v>
      </c>
      <c r="S33" s="23">
        <f t="shared" si="11"/>
        <v>10301346.380000001</v>
      </c>
      <c r="T33" s="24">
        <f t="shared" si="5"/>
        <v>1.952635225812592E-2</v>
      </c>
      <c r="U33" s="64"/>
    </row>
    <row r="34" spans="1:21" ht="20.100000000000001" customHeight="1" x14ac:dyDescent="0.25">
      <c r="A34" s="51" t="s">
        <v>94</v>
      </c>
      <c r="B34" s="20" t="s">
        <v>91</v>
      </c>
      <c r="C34" s="21">
        <v>50000</v>
      </c>
      <c r="D34" s="21">
        <v>0</v>
      </c>
      <c r="E34" s="21">
        <v>50000</v>
      </c>
      <c r="F34" s="21">
        <v>0</v>
      </c>
      <c r="G34" s="22">
        <v>0</v>
      </c>
      <c r="H34" s="21"/>
      <c r="I34" s="21"/>
      <c r="J34" s="26"/>
      <c r="K34" s="21"/>
      <c r="L34" s="21"/>
      <c r="M34" s="21"/>
      <c r="N34" s="21"/>
      <c r="O34" s="21"/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64"/>
    </row>
    <row r="35" spans="1:21" ht="20.100000000000001" customHeight="1" x14ac:dyDescent="0.25">
      <c r="A35" s="51" t="s">
        <v>52</v>
      </c>
      <c r="B35" s="20" t="s">
        <v>53</v>
      </c>
      <c r="C35" s="21">
        <v>986952</v>
      </c>
      <c r="D35" s="21">
        <v>0</v>
      </c>
      <c r="E35" s="21">
        <v>1275462</v>
      </c>
      <c r="F35" s="21">
        <v>0</v>
      </c>
      <c r="G35" s="22">
        <v>0</v>
      </c>
      <c r="H35" s="21"/>
      <c r="I35" s="21"/>
      <c r="J35" s="26"/>
      <c r="K35" s="21"/>
      <c r="L35" s="21"/>
      <c r="M35" s="21"/>
      <c r="N35" s="21"/>
      <c r="O35" s="21"/>
      <c r="P35" s="21"/>
      <c r="Q35" s="21"/>
      <c r="R35" s="21">
        <f t="shared" si="10"/>
        <v>0</v>
      </c>
      <c r="S35" s="23">
        <f t="shared" si="11"/>
        <v>1275462</v>
      </c>
      <c r="T35" s="24">
        <f t="shared" si="5"/>
        <v>0</v>
      </c>
      <c r="U35" s="64"/>
    </row>
    <row r="36" spans="1:21" ht="30.95" customHeight="1" x14ac:dyDescent="0.25">
      <c r="A36" s="51" t="s">
        <v>54</v>
      </c>
      <c r="B36" s="20" t="s">
        <v>55</v>
      </c>
      <c r="C36" s="21">
        <v>2543890</v>
      </c>
      <c r="D36" s="21">
        <v>0</v>
      </c>
      <c r="E36" s="21">
        <v>368190</v>
      </c>
      <c r="F36" s="21">
        <v>0</v>
      </c>
      <c r="G36" s="22">
        <v>16332.29</v>
      </c>
      <c r="H36" s="21"/>
      <c r="I36" s="21"/>
      <c r="J36" s="26"/>
      <c r="K36" s="21"/>
      <c r="L36" s="21"/>
      <c r="M36" s="21"/>
      <c r="N36" s="21"/>
      <c r="O36" s="21"/>
      <c r="P36" s="21"/>
      <c r="Q36" s="21"/>
      <c r="R36" s="21">
        <f t="shared" si="10"/>
        <v>16332.29</v>
      </c>
      <c r="S36" s="23">
        <f t="shared" si="11"/>
        <v>351857.71</v>
      </c>
      <c r="T36" s="24">
        <f t="shared" si="5"/>
        <v>4.4358320432385454E-2</v>
      </c>
      <c r="U36" s="64"/>
    </row>
    <row r="37" spans="1:21" ht="30.95" customHeight="1" x14ac:dyDescent="0.25">
      <c r="A37" s="51" t="s">
        <v>56</v>
      </c>
      <c r="B37" s="20" t="s">
        <v>57</v>
      </c>
      <c r="C37" s="21">
        <v>19210000</v>
      </c>
      <c r="D37" s="21">
        <v>0</v>
      </c>
      <c r="E37" s="21">
        <v>10518855</v>
      </c>
      <c r="F37" s="21">
        <v>488000</v>
      </c>
      <c r="G37" s="22">
        <v>504815.75</v>
      </c>
      <c r="H37" s="21"/>
      <c r="I37" s="21"/>
      <c r="J37" s="26"/>
      <c r="K37" s="21"/>
      <c r="L37" s="21"/>
      <c r="M37" s="21"/>
      <c r="N37" s="21"/>
      <c r="O37" s="21"/>
      <c r="P37" s="21"/>
      <c r="Q37" s="21"/>
      <c r="R37" s="21">
        <f t="shared" si="10"/>
        <v>992815.75</v>
      </c>
      <c r="S37" s="23">
        <f t="shared" si="11"/>
        <v>9526039.25</v>
      </c>
      <c r="T37" s="24">
        <f t="shared" si="5"/>
        <v>9.4384393548537365E-2</v>
      </c>
    </row>
    <row r="38" spans="1:21" ht="20.100000000000001" customHeight="1" x14ac:dyDescent="0.25">
      <c r="A38" s="51" t="s">
        <v>58</v>
      </c>
      <c r="B38" s="20" t="s">
        <v>95</v>
      </c>
      <c r="C38" s="21">
        <v>24287740</v>
      </c>
      <c r="D38" s="21">
        <v>0</v>
      </c>
      <c r="E38" s="21">
        <v>18079914</v>
      </c>
      <c r="F38" s="21">
        <v>0</v>
      </c>
      <c r="G38" s="22">
        <v>228326.92</v>
      </c>
      <c r="H38" s="21"/>
      <c r="I38" s="21"/>
      <c r="J38" s="26"/>
      <c r="K38" s="21"/>
      <c r="L38" s="21"/>
      <c r="M38" s="21"/>
      <c r="N38" s="21"/>
      <c r="O38" s="21"/>
      <c r="P38" s="21"/>
      <c r="Q38" s="21"/>
      <c r="R38" s="21">
        <f t="shared" si="10"/>
        <v>228326.92</v>
      </c>
      <c r="S38" s="23">
        <f t="shared" si="11"/>
        <v>17851587.079999998</v>
      </c>
      <c r="T38" s="24">
        <f t="shared" si="5"/>
        <v>1.2628761397869481E-2</v>
      </c>
    </row>
    <row r="39" spans="1:21" ht="21.7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18">
        <f t="shared" si="12"/>
        <v>76492425</v>
      </c>
      <c r="F39" s="18">
        <f t="shared" si="12"/>
        <v>0</v>
      </c>
      <c r="G39" s="18">
        <f t="shared" si="12"/>
        <v>1196638.47</v>
      </c>
      <c r="H39" s="18">
        <f t="shared" si="12"/>
        <v>0</v>
      </c>
      <c r="I39" s="18">
        <f t="shared" si="12"/>
        <v>0</v>
      </c>
      <c r="J39" s="18">
        <f t="shared" si="12"/>
        <v>0</v>
      </c>
      <c r="K39" s="18">
        <f t="shared" si="12"/>
        <v>0</v>
      </c>
      <c r="L39" s="18">
        <f t="shared" si="12"/>
        <v>0</v>
      </c>
      <c r="M39" s="18">
        <f t="shared" si="12"/>
        <v>0</v>
      </c>
      <c r="N39" s="18">
        <f t="shared" si="12"/>
        <v>0</v>
      </c>
      <c r="O39" s="18">
        <f t="shared" si="12"/>
        <v>0</v>
      </c>
      <c r="P39" s="18">
        <f t="shared" si="12"/>
        <v>0</v>
      </c>
      <c r="Q39" s="18">
        <f t="shared" si="12"/>
        <v>0</v>
      </c>
      <c r="R39" s="18">
        <f t="shared" si="12"/>
        <v>1196638.47</v>
      </c>
      <c r="S39" s="25">
        <f>SUM(S40:S46)</f>
        <v>75295786.530000001</v>
      </c>
      <c r="T39" s="19">
        <f t="shared" si="5"/>
        <v>1.5643881992236486E-2</v>
      </c>
      <c r="U39" s="64"/>
    </row>
    <row r="40" spans="1:21" ht="16.5" customHeight="1" x14ac:dyDescent="0.25">
      <c r="A40" s="51" t="s">
        <v>60</v>
      </c>
      <c r="B40" s="20" t="s">
        <v>61</v>
      </c>
      <c r="C40" s="21">
        <v>19500731.800000001</v>
      </c>
      <c r="D40" s="21">
        <v>0</v>
      </c>
      <c r="E40" s="21">
        <v>17678342</v>
      </c>
      <c r="F40" s="21">
        <v>0</v>
      </c>
      <c r="G40" s="22">
        <v>272335.95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>
        <f t="shared" ref="R40:R46" si="13">SUM(F40:Q40)</f>
        <v>272335.95</v>
      </c>
      <c r="S40" s="23">
        <f t="shared" ref="S40:S46" si="14">+E40-R40</f>
        <v>17406006.050000001</v>
      </c>
      <c r="T40" s="24">
        <f t="shared" si="5"/>
        <v>1.5405061741649755E-2</v>
      </c>
    </row>
    <row r="41" spans="1:21" ht="30.95" customHeight="1" x14ac:dyDescent="0.25">
      <c r="A41" s="51" t="s">
        <v>62</v>
      </c>
      <c r="B41" s="20" t="s">
        <v>63</v>
      </c>
      <c r="C41" s="21">
        <v>2831834</v>
      </c>
      <c r="D41" s="21">
        <v>0</v>
      </c>
      <c r="E41" s="21">
        <v>463757</v>
      </c>
      <c r="F41" s="21">
        <v>0</v>
      </c>
      <c r="G41" s="22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>
        <f t="shared" si="13"/>
        <v>0</v>
      </c>
      <c r="S41" s="23">
        <f t="shared" si="14"/>
        <v>463757</v>
      </c>
      <c r="T41" s="24">
        <f t="shared" si="5"/>
        <v>0</v>
      </c>
    </row>
    <row r="42" spans="1:21" ht="30.95" customHeight="1" x14ac:dyDescent="0.25">
      <c r="A42" s="51" t="s">
        <v>64</v>
      </c>
      <c r="B42" s="20" t="s">
        <v>65</v>
      </c>
      <c r="C42" s="21">
        <v>29350</v>
      </c>
      <c r="D42" s="21">
        <v>0</v>
      </c>
      <c r="E42" s="21">
        <v>74566</v>
      </c>
      <c r="F42" s="21">
        <v>0</v>
      </c>
      <c r="G42" s="22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>
        <f t="shared" si="13"/>
        <v>0</v>
      </c>
      <c r="S42" s="23">
        <f t="shared" si="14"/>
        <v>74566</v>
      </c>
      <c r="T42" s="24">
        <f t="shared" si="5"/>
        <v>0</v>
      </c>
    </row>
    <row r="43" spans="1:21" ht="30.95" customHeight="1" x14ac:dyDescent="0.25">
      <c r="A43" s="51" t="s">
        <v>66</v>
      </c>
      <c r="B43" s="20" t="s">
        <v>67</v>
      </c>
      <c r="C43" s="21">
        <v>14350000</v>
      </c>
      <c r="D43" s="21">
        <v>0</v>
      </c>
      <c r="E43" s="21">
        <v>39514000</v>
      </c>
      <c r="F43" s="21">
        <v>0</v>
      </c>
      <c r="G43" s="22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>
        <f t="shared" si="13"/>
        <v>0</v>
      </c>
      <c r="S43" s="23">
        <f t="shared" si="14"/>
        <v>39514000</v>
      </c>
      <c r="T43" s="24">
        <f t="shared" si="5"/>
        <v>0</v>
      </c>
    </row>
    <row r="44" spans="1:21" ht="30.95" customHeight="1" x14ac:dyDescent="0.25">
      <c r="A44" s="51" t="s">
        <v>68</v>
      </c>
      <c r="B44" s="20" t="s">
        <v>69</v>
      </c>
      <c r="C44" s="21">
        <v>23342201</v>
      </c>
      <c r="D44" s="21">
        <v>0</v>
      </c>
      <c r="E44" s="21">
        <v>11511760</v>
      </c>
      <c r="F44" s="21">
        <v>0</v>
      </c>
      <c r="G44" s="22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>
        <f t="shared" si="13"/>
        <v>0</v>
      </c>
      <c r="S44" s="23">
        <f t="shared" si="14"/>
        <v>11511760</v>
      </c>
      <c r="T44" s="24">
        <f t="shared" si="5"/>
        <v>0</v>
      </c>
    </row>
    <row r="45" spans="1:21" ht="18.75" customHeight="1" x14ac:dyDescent="0.25">
      <c r="A45" s="51" t="s">
        <v>70</v>
      </c>
      <c r="B45" s="20" t="s">
        <v>71</v>
      </c>
      <c r="C45" s="21">
        <v>18000</v>
      </c>
      <c r="D45" s="21">
        <v>0</v>
      </c>
      <c r="E45" s="21">
        <v>750000</v>
      </c>
      <c r="F45" s="21">
        <v>0</v>
      </c>
      <c r="G45" s="22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>
        <f t="shared" si="13"/>
        <v>0</v>
      </c>
      <c r="S45" s="23">
        <f t="shared" si="14"/>
        <v>750000</v>
      </c>
      <c r="T45" s="24">
        <f t="shared" si="5"/>
        <v>0</v>
      </c>
    </row>
    <row r="46" spans="1:21" ht="17.25" customHeight="1" x14ac:dyDescent="0.25">
      <c r="A46" s="51" t="s">
        <v>72</v>
      </c>
      <c r="B46" s="20" t="s">
        <v>96</v>
      </c>
      <c r="C46" s="21">
        <v>7200000</v>
      </c>
      <c r="D46" s="21">
        <v>0</v>
      </c>
      <c r="E46" s="21">
        <v>6500000</v>
      </c>
      <c r="F46" s="21">
        <v>0</v>
      </c>
      <c r="G46" s="22">
        <v>924302.52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>
        <f t="shared" si="13"/>
        <v>924302.52</v>
      </c>
      <c r="S46" s="23">
        <f t="shared" si="14"/>
        <v>5575697.4800000004</v>
      </c>
      <c r="T46" s="24">
        <f t="shared" si="5"/>
        <v>0.14220038769230769</v>
      </c>
    </row>
    <row r="47" spans="1:21" ht="18.75" customHeight="1" x14ac:dyDescent="0.25">
      <c r="A47" s="17">
        <v>2.7</v>
      </c>
      <c r="B47" s="17" t="s">
        <v>97</v>
      </c>
      <c r="C47" s="18">
        <f t="shared" ref="C47:R47" si="15">SUM(C48:C48)</f>
        <v>0</v>
      </c>
      <c r="D47" s="18">
        <f t="shared" si="15"/>
        <v>0</v>
      </c>
      <c r="E47" s="18">
        <f t="shared" si="15"/>
        <v>5958680</v>
      </c>
      <c r="F47" s="18">
        <f t="shared" si="15"/>
        <v>0</v>
      </c>
      <c r="G47" s="18">
        <f t="shared" si="15"/>
        <v>0</v>
      </c>
      <c r="H47" s="18">
        <f t="shared" si="15"/>
        <v>0</v>
      </c>
      <c r="I47" s="18">
        <f t="shared" si="15"/>
        <v>0</v>
      </c>
      <c r="J47" s="18">
        <f t="shared" si="15"/>
        <v>0</v>
      </c>
      <c r="K47" s="18">
        <f t="shared" si="15"/>
        <v>0</v>
      </c>
      <c r="L47" s="18">
        <f t="shared" si="15"/>
        <v>0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0</v>
      </c>
      <c r="S47" s="25">
        <f>SUM(S48:S48)</f>
        <v>5958680</v>
      </c>
      <c r="T47" s="19">
        <f>+R47/E47</f>
        <v>0</v>
      </c>
      <c r="U47" s="64"/>
    </row>
    <row r="48" spans="1:21" ht="20.100000000000001" customHeight="1" x14ac:dyDescent="0.25">
      <c r="A48" s="54" t="s">
        <v>98</v>
      </c>
      <c r="B48" s="55" t="s">
        <v>99</v>
      </c>
      <c r="C48" s="43">
        <v>0</v>
      </c>
      <c r="D48" s="43">
        <v>0</v>
      </c>
      <c r="E48" s="43">
        <v>5958680</v>
      </c>
      <c r="F48" s="43">
        <v>0</v>
      </c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>
        <f>SUM(F48:Q48)</f>
        <v>0</v>
      </c>
      <c r="S48" s="49">
        <f>+E48-R48</f>
        <v>5958680</v>
      </c>
      <c r="T48" s="50">
        <v>0</v>
      </c>
    </row>
    <row r="49" spans="1:20" ht="0.75" customHeight="1" x14ac:dyDescent="0.25">
      <c r="A49" s="52"/>
      <c r="B49" s="27"/>
      <c r="C49" s="27"/>
      <c r="D49" s="29"/>
      <c r="E49" s="29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8.75" customHeight="1" x14ac:dyDescent="0.25">
      <c r="A50" s="32" t="s">
        <v>105</v>
      </c>
      <c r="B50" s="33"/>
      <c r="C50" s="15">
        <f>+C51+C54+C57</f>
        <v>0</v>
      </c>
      <c r="D50" s="15">
        <f t="shared" ref="D50:R50" si="16">+D51+D54+D57</f>
        <v>0</v>
      </c>
      <c r="E50" s="15">
        <f t="shared" si="16"/>
        <v>0</v>
      </c>
      <c r="F50" s="15">
        <f t="shared" si="16"/>
        <v>0</v>
      </c>
      <c r="G50" s="15">
        <f t="shared" si="16"/>
        <v>0</v>
      </c>
      <c r="H50" s="15">
        <f t="shared" si="16"/>
        <v>0</v>
      </c>
      <c r="I50" s="15">
        <f t="shared" si="16"/>
        <v>0</v>
      </c>
      <c r="J50" s="15">
        <f t="shared" si="16"/>
        <v>0</v>
      </c>
      <c r="K50" s="15">
        <f t="shared" si="16"/>
        <v>0</v>
      </c>
      <c r="L50" s="15">
        <f t="shared" si="16"/>
        <v>0</v>
      </c>
      <c r="M50" s="15">
        <f t="shared" si="16"/>
        <v>0</v>
      </c>
      <c r="N50" s="15">
        <f t="shared" si="16"/>
        <v>0</v>
      </c>
      <c r="O50" s="15">
        <f t="shared" si="16"/>
        <v>0</v>
      </c>
      <c r="P50" s="15">
        <f t="shared" si="16"/>
        <v>0</v>
      </c>
      <c r="Q50" s="15">
        <f t="shared" si="16"/>
        <v>0</v>
      </c>
      <c r="R50" s="15">
        <f t="shared" si="16"/>
        <v>0</v>
      </c>
      <c r="S50" s="15">
        <v>0</v>
      </c>
      <c r="T50" s="16">
        <v>0</v>
      </c>
    </row>
    <row r="51" spans="1:20" ht="20.25" customHeight="1" x14ac:dyDescent="0.25">
      <c r="A51" s="17">
        <v>4.0999999999999996</v>
      </c>
      <c r="B51" s="34" t="s">
        <v>74</v>
      </c>
      <c r="C51" s="35">
        <f>SUM(C52:C53)</f>
        <v>0</v>
      </c>
      <c r="D51" s="35">
        <f t="shared" ref="D51:Q51" si="17">SUM(D52:D53)</f>
        <v>0</v>
      </c>
      <c r="E51" s="35"/>
      <c r="F51" s="35">
        <f t="shared" si="17"/>
        <v>0</v>
      </c>
      <c r="G51" s="36">
        <f t="shared" si="17"/>
        <v>0</v>
      </c>
      <c r="H51" s="35">
        <f t="shared" si="17"/>
        <v>0</v>
      </c>
      <c r="I51" s="35">
        <f t="shared" si="17"/>
        <v>0</v>
      </c>
      <c r="J51" s="35">
        <f t="shared" si="17"/>
        <v>0</v>
      </c>
      <c r="K51" s="35">
        <f t="shared" si="17"/>
        <v>0</v>
      </c>
      <c r="L51" s="35">
        <f t="shared" si="17"/>
        <v>0</v>
      </c>
      <c r="M51" s="35">
        <f t="shared" si="17"/>
        <v>0</v>
      </c>
      <c r="N51" s="35">
        <f t="shared" si="17"/>
        <v>0</v>
      </c>
      <c r="O51" s="35">
        <f t="shared" si="17"/>
        <v>0</v>
      </c>
      <c r="P51" s="35">
        <f t="shared" si="17"/>
        <v>0</v>
      </c>
      <c r="Q51" s="35">
        <f t="shared" si="17"/>
        <v>0</v>
      </c>
      <c r="R51" s="35">
        <f>SUM(R52:R53)</f>
        <v>0</v>
      </c>
      <c r="S51" s="37">
        <f>SUM(S52:S53)</f>
        <v>0</v>
      </c>
      <c r="T51" s="19">
        <v>0</v>
      </c>
    </row>
    <row r="52" spans="1:20" ht="30.95" customHeight="1" x14ac:dyDescent="0.25">
      <c r="A52" s="52" t="s">
        <v>75</v>
      </c>
      <c r="B52" s="38" t="s">
        <v>76</v>
      </c>
      <c r="C52" s="39">
        <v>0</v>
      </c>
      <c r="D52" s="39">
        <v>0</v>
      </c>
      <c r="E52" s="21">
        <f>+C52+D52</f>
        <v>0</v>
      </c>
      <c r="F52" s="39">
        <v>0</v>
      </c>
      <c r="G52" s="40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52" t="s">
        <v>77</v>
      </c>
      <c r="B53" s="38" t="s">
        <v>78</v>
      </c>
      <c r="C53" s="39">
        <v>0</v>
      </c>
      <c r="D53" s="39">
        <v>0</v>
      </c>
      <c r="E53" s="21">
        <f>+C53+D53</f>
        <v>0</v>
      </c>
      <c r="F53" s="39">
        <v>0</v>
      </c>
      <c r="G53" s="40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21" customHeight="1" x14ac:dyDescent="0.25">
      <c r="A54" s="17">
        <v>4.2</v>
      </c>
      <c r="B54" s="34" t="s">
        <v>79</v>
      </c>
      <c r="C54" s="35">
        <f>SUM(C55:C56)</f>
        <v>0</v>
      </c>
      <c r="D54" s="35">
        <f t="shared" ref="D54:Q54" si="18">SUM(D55:D56)</f>
        <v>0</v>
      </c>
      <c r="E54" s="35"/>
      <c r="F54" s="35">
        <f t="shared" si="18"/>
        <v>0</v>
      </c>
      <c r="G54" s="36">
        <f t="shared" si="18"/>
        <v>0</v>
      </c>
      <c r="H54" s="35">
        <f t="shared" si="18"/>
        <v>0</v>
      </c>
      <c r="I54" s="35">
        <f t="shared" si="18"/>
        <v>0</v>
      </c>
      <c r="J54" s="35">
        <f t="shared" si="18"/>
        <v>0</v>
      </c>
      <c r="K54" s="35">
        <f t="shared" si="18"/>
        <v>0</v>
      </c>
      <c r="L54" s="35">
        <f t="shared" si="18"/>
        <v>0</v>
      </c>
      <c r="M54" s="35">
        <f t="shared" si="18"/>
        <v>0</v>
      </c>
      <c r="N54" s="35">
        <f t="shared" si="18"/>
        <v>0</v>
      </c>
      <c r="O54" s="35">
        <f t="shared" si="18"/>
        <v>0</v>
      </c>
      <c r="P54" s="35">
        <f t="shared" si="18"/>
        <v>0</v>
      </c>
      <c r="Q54" s="35">
        <f t="shared" si="18"/>
        <v>0</v>
      </c>
      <c r="R54" s="35">
        <f>SUM(R55:R56)</f>
        <v>0</v>
      </c>
      <c r="S54" s="37">
        <f>SUM(S55:S56)</f>
        <v>0</v>
      </c>
      <c r="T54" s="19">
        <v>0</v>
      </c>
    </row>
    <row r="55" spans="1:20" ht="20.100000000000001" customHeight="1" x14ac:dyDescent="0.25">
      <c r="A55" s="52" t="s">
        <v>80</v>
      </c>
      <c r="B55" s="27" t="s">
        <v>81</v>
      </c>
      <c r="C55" s="39">
        <v>0</v>
      </c>
      <c r="D55" s="39">
        <v>0</v>
      </c>
      <c r="E55" s="21">
        <f>+C55+D55</f>
        <v>0</v>
      </c>
      <c r="F55" s="39">
        <v>0</v>
      </c>
      <c r="G55" s="40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52" t="s">
        <v>82</v>
      </c>
      <c r="B56" s="27" t="s">
        <v>83</v>
      </c>
      <c r="C56" s="39">
        <v>0</v>
      </c>
      <c r="D56" s="39">
        <v>0</v>
      </c>
      <c r="E56" s="21">
        <f>+C56+D56</f>
        <v>0</v>
      </c>
      <c r="F56" s="39">
        <v>0</v>
      </c>
      <c r="G56" s="40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8.75" customHeight="1" x14ac:dyDescent="0.25">
      <c r="A57" s="17">
        <v>4.3</v>
      </c>
      <c r="B57" s="34" t="s">
        <v>84</v>
      </c>
      <c r="C57" s="35">
        <f>SUM(C58)</f>
        <v>0</v>
      </c>
      <c r="D57" s="35">
        <f t="shared" ref="D57:Q57" si="19">SUM(D58)</f>
        <v>0</v>
      </c>
      <c r="E57" s="35"/>
      <c r="F57" s="35">
        <f t="shared" si="19"/>
        <v>0</v>
      </c>
      <c r="G57" s="36">
        <f t="shared" si="19"/>
        <v>0</v>
      </c>
      <c r="H57" s="35">
        <f t="shared" si="19"/>
        <v>0</v>
      </c>
      <c r="I57" s="35">
        <f t="shared" si="19"/>
        <v>0</v>
      </c>
      <c r="J57" s="35">
        <f t="shared" si="19"/>
        <v>0</v>
      </c>
      <c r="K57" s="35">
        <f t="shared" si="19"/>
        <v>0</v>
      </c>
      <c r="L57" s="35">
        <f t="shared" si="19"/>
        <v>0</v>
      </c>
      <c r="M57" s="35">
        <f t="shared" si="19"/>
        <v>0</v>
      </c>
      <c r="N57" s="35">
        <f t="shared" si="19"/>
        <v>0</v>
      </c>
      <c r="O57" s="35">
        <f t="shared" si="19"/>
        <v>0</v>
      </c>
      <c r="P57" s="35">
        <f t="shared" si="19"/>
        <v>0</v>
      </c>
      <c r="Q57" s="35">
        <f t="shared" si="19"/>
        <v>0</v>
      </c>
      <c r="R57" s="35">
        <f>SUM(R58)</f>
        <v>0</v>
      </c>
      <c r="S57" s="37">
        <f>SUM(S58)</f>
        <v>0</v>
      </c>
      <c r="T57" s="19">
        <v>0</v>
      </c>
    </row>
    <row r="58" spans="1:20" ht="30.95" customHeight="1" x14ac:dyDescent="0.25">
      <c r="A58" s="53" t="s">
        <v>85</v>
      </c>
      <c r="B58" s="41" t="s">
        <v>86</v>
      </c>
      <c r="C58" s="42">
        <v>0</v>
      </c>
      <c r="D58" s="42">
        <v>0</v>
      </c>
      <c r="E58" s="43">
        <f>+C58+D58</f>
        <v>0</v>
      </c>
      <c r="F58" s="42">
        <v>0</v>
      </c>
      <c r="G58" s="44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3">
        <f>SUM(F58:Q58)</f>
        <v>0</v>
      </c>
      <c r="S58" s="49">
        <f>+E58-R58</f>
        <v>0</v>
      </c>
      <c r="T58" s="50">
        <v>0</v>
      </c>
    </row>
    <row r="59" spans="1:20" x14ac:dyDescent="0.25">
      <c r="A59" s="57" t="s">
        <v>102</v>
      </c>
      <c r="B59" s="31"/>
      <c r="C59" s="31"/>
      <c r="D59" s="31"/>
      <c r="E59" s="31"/>
      <c r="F59" s="31"/>
      <c r="G59" s="45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20" ht="61.5" customHeight="1" x14ac:dyDescent="0.25">
      <c r="A60" s="89" t="s">
        <v>106</v>
      </c>
      <c r="B60" s="89"/>
      <c r="C60" s="89"/>
      <c r="D60" s="89"/>
      <c r="E60" s="89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</row>
    <row r="61" spans="1:20" ht="25.5" customHeight="1" x14ac:dyDescent="0.25">
      <c r="A61" s="89" t="s">
        <v>103</v>
      </c>
      <c r="B61" s="89"/>
      <c r="C61" s="89"/>
      <c r="D61" s="89"/>
      <c r="E61" s="89"/>
    </row>
    <row r="62" spans="1:20" ht="21.75" customHeight="1" x14ac:dyDescent="0.25">
      <c r="A62" s="68" t="s">
        <v>104</v>
      </c>
      <c r="B62" s="68"/>
      <c r="C62" s="68"/>
      <c r="D62" s="68"/>
      <c r="E62" s="68"/>
    </row>
    <row r="63" spans="1:20" ht="15.75" customHeight="1" x14ac:dyDescent="0.25">
      <c r="A63" s="68" t="s">
        <v>109</v>
      </c>
      <c r="B63" s="68"/>
      <c r="C63" s="68"/>
      <c r="D63" s="68"/>
      <c r="E63" s="68"/>
    </row>
    <row r="64" spans="1:20" ht="18" customHeight="1" x14ac:dyDescent="0.25">
      <c r="A64" s="58" t="s">
        <v>108</v>
      </c>
    </row>
    <row r="65" spans="1:31" ht="28.5" customHeight="1" x14ac:dyDescent="0.25">
      <c r="A65" s="58" t="s">
        <v>107</v>
      </c>
    </row>
    <row r="66" spans="1:31" ht="28.5" customHeight="1" x14ac:dyDescent="0.25">
      <c r="A66" s="58"/>
    </row>
    <row r="67" spans="1:31" ht="28.5" customHeight="1" x14ac:dyDescent="0.25">
      <c r="A67" s="58"/>
    </row>
    <row r="68" spans="1:31" ht="28.5" customHeight="1" x14ac:dyDescent="0.25">
      <c r="A68" s="58"/>
    </row>
    <row r="69" spans="1:31" ht="28.5" customHeight="1" x14ac:dyDescent="0.25">
      <c r="A69" s="58"/>
    </row>
    <row r="70" spans="1:31" ht="24.75" customHeight="1" x14ac:dyDescent="0.25">
      <c r="A70" s="31" t="s">
        <v>115</v>
      </c>
      <c r="B70" s="31"/>
      <c r="C70" s="31"/>
      <c r="D70" s="72"/>
      <c r="E70" s="82" t="s">
        <v>120</v>
      </c>
      <c r="F70" s="82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82" t="s">
        <v>121</v>
      </c>
      <c r="S70" s="82"/>
      <c r="T70" s="31"/>
      <c r="U70" s="74"/>
      <c r="V70" s="65"/>
      <c r="W70" s="6"/>
      <c r="X70" s="6"/>
      <c r="Y70" s="6"/>
      <c r="Z70" s="6"/>
      <c r="AA70" s="83"/>
      <c r="AB70" s="83"/>
      <c r="AC70" s="6"/>
      <c r="AD70" s="6"/>
      <c r="AE70" s="6"/>
    </row>
    <row r="71" spans="1:31" x14ac:dyDescent="0.25">
      <c r="A71" s="71"/>
      <c r="B71" s="31"/>
      <c r="C71" s="31"/>
      <c r="D71" s="31"/>
      <c r="E71" s="31"/>
      <c r="F71" s="31"/>
      <c r="G71" s="31"/>
      <c r="H71" s="31"/>
      <c r="I71" s="73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74"/>
      <c r="V71" s="65"/>
      <c r="W71" s="6"/>
      <c r="X71" s="6"/>
      <c r="Y71" s="6"/>
      <c r="Z71" s="6"/>
      <c r="AA71" s="6"/>
    </row>
    <row r="72" spans="1:31" ht="15" customHeight="1" x14ac:dyDescent="0.2">
      <c r="A72" s="77"/>
      <c r="B72" s="77"/>
      <c r="C72" s="31"/>
      <c r="D72" s="31"/>
      <c r="E72" s="31"/>
      <c r="F72" s="31"/>
      <c r="G72" s="31"/>
      <c r="H72" s="31"/>
      <c r="I72" s="73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74"/>
      <c r="V72" s="65"/>
      <c r="W72" s="6"/>
      <c r="X72" s="6"/>
      <c r="Y72" s="6"/>
      <c r="Z72" s="6"/>
      <c r="AA72" s="6"/>
    </row>
    <row r="73" spans="1:31" ht="15" customHeight="1" x14ac:dyDescent="0.2">
      <c r="A73" s="77" t="s">
        <v>118</v>
      </c>
      <c r="B73" s="77"/>
      <c r="C73" s="31"/>
      <c r="D73" s="31"/>
      <c r="E73" s="80"/>
      <c r="F73" s="80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80"/>
      <c r="S73" s="80"/>
      <c r="T73" s="79"/>
      <c r="U73" s="75"/>
      <c r="V73" s="66"/>
      <c r="W73" s="46"/>
      <c r="X73" s="46"/>
      <c r="Y73" s="46"/>
      <c r="Z73" s="46"/>
      <c r="AA73" s="46"/>
      <c r="AB73" s="46"/>
      <c r="AC73" s="46"/>
      <c r="AD73" s="46"/>
      <c r="AE73" s="46"/>
    </row>
    <row r="74" spans="1:31" ht="15" x14ac:dyDescent="0.25">
      <c r="A74" s="78" t="s">
        <v>116</v>
      </c>
      <c r="B74" s="78"/>
      <c r="C74" s="31"/>
      <c r="D74" s="31"/>
      <c r="E74" s="81" t="s">
        <v>111</v>
      </c>
      <c r="F74" s="81"/>
      <c r="G74" s="31"/>
      <c r="H74" s="31"/>
      <c r="I74"/>
      <c r="J74"/>
      <c r="K74"/>
      <c r="L74" s="31"/>
      <c r="M74" s="31"/>
      <c r="N74" s="31"/>
      <c r="O74" s="31"/>
      <c r="P74" s="31"/>
      <c r="Q74" s="31"/>
      <c r="R74" s="81" t="s">
        <v>112</v>
      </c>
      <c r="S74" s="81"/>
      <c r="T74" s="78"/>
      <c r="U74" s="76"/>
      <c r="V74" s="67"/>
      <c r="W74" s="6"/>
      <c r="X74" s="6"/>
      <c r="Y74" s="6"/>
      <c r="Z74" s="46"/>
      <c r="AA74" s="46"/>
    </row>
    <row r="75" spans="1:31" ht="15" x14ac:dyDescent="0.25">
      <c r="A75" s="31" t="s">
        <v>117</v>
      </c>
      <c r="B75" s="31"/>
      <c r="C75" s="31"/>
      <c r="D75" s="31"/>
      <c r="E75" s="82" t="s">
        <v>113</v>
      </c>
      <c r="F75" s="82"/>
      <c r="G75" s="31"/>
      <c r="H75" s="31"/>
      <c r="I75"/>
      <c r="J75"/>
      <c r="K75"/>
      <c r="L75" s="31"/>
      <c r="M75" s="31"/>
      <c r="N75" s="31"/>
      <c r="O75" s="31"/>
      <c r="P75" s="31"/>
      <c r="Q75" s="31"/>
      <c r="R75" s="82" t="s">
        <v>114</v>
      </c>
      <c r="S75" s="82"/>
      <c r="T75" s="31"/>
      <c r="U75" s="74"/>
      <c r="V75" s="65"/>
      <c r="W75" s="6"/>
      <c r="X75" s="6"/>
      <c r="Y75" s="6"/>
      <c r="Z75" s="6"/>
      <c r="AA75" s="6"/>
    </row>
    <row r="76" spans="1:31" ht="15" x14ac:dyDescent="0.25">
      <c r="I76"/>
      <c r="J76"/>
      <c r="K76"/>
    </row>
    <row r="77" spans="1:31" ht="15" x14ac:dyDescent="0.25">
      <c r="I77"/>
      <c r="J77"/>
      <c r="K77"/>
    </row>
    <row r="78" spans="1:31" ht="15" x14ac:dyDescent="0.25">
      <c r="I78"/>
      <c r="J78"/>
      <c r="K78"/>
    </row>
    <row r="79" spans="1:31" ht="15" x14ac:dyDescent="0.25">
      <c r="I79"/>
      <c r="J79"/>
      <c r="K79"/>
    </row>
  </sheetData>
  <mergeCells count="17">
    <mergeCell ref="AA70:AB70"/>
    <mergeCell ref="A6:T6"/>
    <mergeCell ref="A7:T7"/>
    <mergeCell ref="A8:T8"/>
    <mergeCell ref="A9:T9"/>
    <mergeCell ref="A10:T10"/>
    <mergeCell ref="A11:B11"/>
    <mergeCell ref="A60:E60"/>
    <mergeCell ref="A61:E61"/>
    <mergeCell ref="E70:F70"/>
    <mergeCell ref="R70:S70"/>
    <mergeCell ref="R73:S73"/>
    <mergeCell ref="R74:S74"/>
    <mergeCell ref="R75:S75"/>
    <mergeCell ref="E73:F73"/>
    <mergeCell ref="E74:F74"/>
    <mergeCell ref="E75:F75"/>
  </mergeCells>
  <pageMargins left="0.53" right="0.15748031496062992" top="0.54" bottom="0.55118110236220474" header="0.15748031496062992" footer="0.31496062992125984"/>
  <pageSetup scale="70" orientation="portrait" r:id="rId1"/>
  <headerFooter>
    <oddFooter>&amp;R&amp;8&amp;P/&amp;N</oddFooter>
  </headerFooter>
  <rowBreaks count="1" manualBreakCount="1">
    <brk id="49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2025</vt:lpstr>
      <vt:lpstr>'Ejecución 2025'!Área_de_impresión</vt:lpstr>
      <vt:lpstr>'Ejecución 2025'!Print_Area</vt:lpstr>
      <vt:lpstr>'Ejecución 2025'!Print_Titles</vt:lpstr>
      <vt:lpstr>'Ejecución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2025-03-10T16:21:49Z</cp:lastPrinted>
  <dcterms:created xsi:type="dcterms:W3CDTF">2015-06-05T18:17:20Z</dcterms:created>
  <dcterms:modified xsi:type="dcterms:W3CDTF">2025-03-10T17:09:11Z</dcterms:modified>
  <cp:category/>
  <cp:contentStatus/>
</cp:coreProperties>
</file>