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120" documentId="13_ncr:1_{5133DCD5-1937-4A77-BE3E-AC0D3FE38A98}" xr6:coauthVersionLast="47" xr6:coauthVersionMax="47" xr10:uidLastSave="{14B624DB-724D-4233-A9CE-D480766FBE6F}"/>
  <bookViews>
    <workbookView xWindow="-120" yWindow="-120" windowWidth="29040" windowHeight="15720" xr2:uid="{00000000-000D-0000-FFFF-FFFF00000000}"/>
  </bookViews>
  <sheets>
    <sheet name="Ejecución Mensual 2025" sheetId="4" r:id="rId1"/>
  </sheets>
  <definedNames>
    <definedName name="_xlnm.Print_Area" localSheetId="0">'Ejecución Mensual 2025'!$A$1:$T$72</definedName>
    <definedName name="Mayo" localSheetId="0">'Ejecución Mensual 2025'!$A$1:$R$72</definedName>
    <definedName name="MAYO_MENSUAL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4" l="1"/>
  <c r="S21" i="4" s="1"/>
  <c r="R36" i="4"/>
  <c r="S36" i="4" s="1"/>
  <c r="E57" i="4"/>
  <c r="E54" i="4"/>
  <c r="E51" i="4"/>
  <c r="E47" i="4"/>
  <c r="E39" i="4"/>
  <c r="E30" i="4"/>
  <c r="E20" i="4"/>
  <c r="E14" i="4"/>
  <c r="Q14" i="4"/>
  <c r="R15" i="4"/>
  <c r="S15" i="4" s="1"/>
  <c r="R16" i="4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50" i="4" l="1"/>
  <c r="S16" i="4"/>
  <c r="T16" i="4"/>
  <c r="E13" i="4"/>
  <c r="E12" i="4" s="1"/>
  <c r="D50" i="4"/>
  <c r="C13" i="4"/>
  <c r="D13" i="4"/>
  <c r="C50" i="4"/>
  <c r="O50" i="4"/>
  <c r="O13" i="4"/>
  <c r="Q13" i="4"/>
  <c r="P13" i="4"/>
  <c r="N13" i="4"/>
  <c r="N50" i="4"/>
  <c r="Q50" i="4"/>
  <c r="P50" i="4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1" i="4"/>
  <c r="T19" i="4"/>
  <c r="T15" i="4"/>
  <c r="T22" i="4" l="1"/>
  <c r="R20" i="4"/>
  <c r="T20" i="4" s="1"/>
  <c r="D12" i="4"/>
  <c r="C12" i="4"/>
  <c r="S48" i="4"/>
  <c r="S47" i="4" s="1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3" i="4"/>
  <c r="F13" i="4"/>
  <c r="S46" i="4"/>
  <c r="S37" i="4"/>
  <c r="S34" i="4"/>
  <c r="I50" i="4"/>
  <c r="S32" i="4"/>
  <c r="J50" i="4"/>
  <c r="S44" i="4"/>
  <c r="S35" i="4"/>
  <c r="K50" i="4"/>
  <c r="S45" i="4"/>
  <c r="S22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R47" i="4"/>
  <c r="T47" i="4" s="1"/>
  <c r="R54" i="4"/>
  <c r="R39" i="4"/>
  <c r="R3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<sst xmlns="http://schemas.openxmlformats.org/spreadsheetml/2006/main" count="120" uniqueCount="120">
  <si>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</si>
  <si>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</si>
  <si>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</si>
  <si>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</si>
  <si>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</si>
  <si>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</si>
  <si>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</si>
  <si>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</si>
  <si>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</si>
  <si>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</si>
  <si>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</si>
  <si>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</si>
  <si>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</si>
  <si>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</si>
  <si>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</si>
  <si>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</si>
  <si>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</si>
  <si>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</si>
  <si>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</si>
  <si>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</si>
  <si>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</si>
  <si>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</si>
  <si>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</si>
  <si>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</si>
  <si>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</si>
  <si>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</si>
  <si>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</si>
  <si>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</si>
  <si>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</si>
  <si>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</si>
  <si>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</si>
  <si>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</si>
  <si>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</si>
  <si>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</si>
  <si>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</si>
  <si>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</si>
  <si>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</si>
  <si>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</si>
  <si>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</si>
  <si>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</si>
  <si>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</si>
  <si>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</si>
  <si>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</si>
  <si>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</si>
  <si>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</si>
  <si>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</si>
  <si>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</si>
  <si>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</si>
  <si>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</si>
  <si>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</si>
  <si>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</si>
  <si>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</si>
  <si>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</si>
  <si>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</si>
  <si>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</si>
  <si>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</si>
  <si>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</si>
  <si>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</si>
  <si>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</si>
  <si>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</si>
  <si>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</si>
  <si>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</si>
  <si>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</si>
  <si>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</si>
  <si>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</si>
  <si>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</si>
  <si>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</si>
  <si>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</si>
  <si>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</si>
  <si>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</si>
  <si>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</si>
  <si>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</si>
  <si>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</si>
  <si>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</si>
  <si>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</si>
  <si>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</si>
  <si>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</si>
  <si>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</si>
  <si>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</si>
  <si>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</si>
  <si>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</si>
  <si>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</si>
  <si>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</si>
  <si>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</si>
  <si>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</si>
  <si>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</si>
  <si>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</si>
  <si>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</si>
  <si>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</si>
  <si>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</si>
  <si>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</si>
  <si>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</si>
  <si>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</si>
  <si>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</si>
  <si>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</si>
  <si>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</si>
  <si>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</si>
  <si>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</si>
  <si>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</si>
  <si>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</si>
  <si>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</si>
  <si>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</si>
  <si>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>4.   TOTAL APLICACIONES FINANCIERAS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</si>
  <si>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</si>
  <si>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</si>
  <si>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</si>
  <si>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</si>
  <si>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</si>
  <si>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</si>
  <si>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</si>
  <si>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</si>
  <si>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</si>
  <si>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</si>
  <si>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</si>
  <si>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 xml:space="preserve">           Analista de Presupuesto</t>
  </si>
  <si>
    <r>
      <rPr>
        <u/>
        <sz val="9"/>
        <color theme="1"/>
        <rFont val="Arial"/>
        <family val="2"/>
      </rPr>
      <t>Presupuesto Aprobado</t>
    </r>
    <r>
      <rPr>
        <sz val="9"/>
        <color theme="1"/>
        <rFont val="Arial"/>
        <family val="2"/>
      </rPr>
      <t>: Se refiere al presupuesto aprobado en la Ley de Presupuesto general del Estado.</t>
    </r>
  </si>
  <si>
    <r>
      <rPr>
        <u/>
        <sz val="9"/>
        <color theme="1"/>
        <rFont val="Arial"/>
        <family val="2"/>
      </rPr>
      <t>Presupuesto Modificado</t>
    </r>
    <r>
      <rPr>
        <sz val="9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</si>
  <si>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9"/>
        <color theme="1"/>
        <rFont val="Arial"/>
        <family val="2"/>
      </rPr>
      <t>Total Devengado</t>
    </r>
    <r>
      <rPr>
        <sz val="9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</si>
  <si>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Vigente</t>
  </si>
  <si>
    <t>EJECUCIÓN DE GASTOS Y APLICACIONES FINANCIERAS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</si>
</sst>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center"/>
    </xf>
    <xf numFmtId="43" fontId="1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vertical="center"/>
    </xf>
    <xf numFmtId="10" fontId="5" fillId="0" borderId="0" xfId="2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5</xdr:row>
      <xdr:rowOff>46554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3"/>
  <sheetViews>
    <sheetView showGridLines="0" tabSelected="1" zoomScale="90" zoomScaleNormal="90" zoomScaleSheetLayoutView="70" workbookViewId="0">
      <selection activeCell="K15" sqref="K15"/>
    </sheetView>
  </sheetViews>
  <sheetFormatPr baseColWidth="10" defaultColWidth="8.7109375" defaultRowHeight="14.25" x14ac:dyDescent="0.25"/>
  <cols>
    <col min="1" max="1" width="7" style="44" customWidth="1"/>
    <col min="2" max="2" width="47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5" customWidth="1"/>
    <col min="8" max="8" width="14.85546875" style="4" bestFit="1" customWidth="1"/>
    <col min="9" max="13" width="14.85546875" style="4" customWidth="1"/>
    <col min="14" max="14" width="14.85546875" style="4" bestFit="1" customWidth="1"/>
    <col min="15" max="15" width="14.85546875" style="4" customWidth="1"/>
    <col min="16" max="16" width="14.85546875" style="4" hidden="1" customWidth="1"/>
    <col min="17" max="17" width="16" style="4" hidden="1" customWidth="1"/>
    <col min="18" max="18" width="17" style="4" customWidth="1"/>
    <col min="19" max="19" width="16" style="6" bestFit="1" customWidth="1"/>
    <col min="20" max="20" width="8.5703125" style="6" customWidth="1"/>
    <col min="21" max="22" width="18.7109375" style="57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6"/>
      <c r="G1" s="5"/>
      <c r="H1" s="2"/>
      <c r="I1" s="74"/>
      <c r="J1" s="2"/>
      <c r="K1" s="2"/>
      <c r="L1" s="2"/>
      <c r="M1" s="2"/>
      <c r="N1" s="2"/>
      <c r="O1" s="2"/>
      <c r="P1" s="2"/>
      <c r="Q1" s="2"/>
      <c r="R1" s="56"/>
      <c r="S1" s="2"/>
      <c r="T1" s="2"/>
    </row>
    <row r="2" spans="1:23" ht="15" x14ac:dyDescent="0.25">
      <c r="A2" s="1"/>
      <c r="B2" s="2"/>
      <c r="C2" s="2"/>
      <c r="D2" s="2"/>
      <c r="E2" s="2"/>
      <c r="F2" s="5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5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14.2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100" t="s">
        <v>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</row>
    <row r="7" spans="1:23" ht="14.25" customHeight="1" x14ac:dyDescent="0.25">
      <c r="A7" s="101" t="s">
        <v>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spans="1:23" ht="14.25" customHeight="1" x14ac:dyDescent="0.25">
      <c r="A8" s="101" t="s">
        <v>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3" ht="13.5" customHeight="1" x14ac:dyDescent="0.25">
      <c r="A9" s="101" t="s">
        <v>119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23" ht="17.25" customHeight="1" x14ac:dyDescent="0.25">
      <c r="A10" s="102" t="s">
        <v>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</row>
    <row r="11" spans="1:23" ht="28.5" customHeight="1" x14ac:dyDescent="0.25">
      <c r="A11" s="103" t="s">
        <v>4</v>
      </c>
      <c r="B11" s="104"/>
      <c r="C11" s="8" t="s">
        <v>5</v>
      </c>
      <c r="D11" s="8" t="s">
        <v>6</v>
      </c>
      <c r="E11" s="8" t="s">
        <v>118</v>
      </c>
      <c r="F11" s="8" t="s">
        <v>110</v>
      </c>
      <c r="G11" s="8" t="s">
        <v>7</v>
      </c>
      <c r="H11" s="8" t="s">
        <v>8</v>
      </c>
      <c r="I11" s="8" t="s">
        <v>103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100</v>
      </c>
      <c r="T11" s="9" t="s">
        <v>99</v>
      </c>
      <c r="U11" s="59"/>
    </row>
    <row r="12" spans="1:23" s="2" customFormat="1" ht="22.5" customHeight="1" x14ac:dyDescent="0.25">
      <c r="A12" s="10"/>
      <c r="B12" s="10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722701047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31170797.670000002</v>
      </c>
      <c r="M12" s="11">
        <f t="shared" si="0"/>
        <v>41337881.200000003</v>
      </c>
      <c r="N12" s="11">
        <f t="shared" si="0"/>
        <v>79081497.799999997</v>
      </c>
      <c r="O12" s="11">
        <f t="shared" si="0"/>
        <v>55726290.600000001</v>
      </c>
      <c r="P12" s="11">
        <f t="shared" si="0"/>
        <v>0</v>
      </c>
      <c r="Q12" s="11">
        <f t="shared" si="0"/>
        <v>0</v>
      </c>
      <c r="R12" s="11">
        <f t="shared" si="0"/>
        <v>463957238.81</v>
      </c>
      <c r="S12" s="11">
        <f t="shared" si="0"/>
        <v>258743808.19000003</v>
      </c>
      <c r="T12" s="12">
        <f>+R12/E12</f>
        <v>0.64197670770774462</v>
      </c>
      <c r="U12" s="58"/>
      <c r="V12" s="58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722701047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31170797.670000002</v>
      </c>
      <c r="M13" s="15">
        <f t="shared" si="1"/>
        <v>41337881.200000003</v>
      </c>
      <c r="N13" s="15">
        <f t="shared" si="1"/>
        <v>79081497.799999997</v>
      </c>
      <c r="O13" s="15">
        <f t="shared" si="1"/>
        <v>55726290.600000001</v>
      </c>
      <c r="P13" s="15">
        <f t="shared" si="1"/>
        <v>0</v>
      </c>
      <c r="Q13" s="15">
        <f t="shared" si="1"/>
        <v>0</v>
      </c>
      <c r="R13" s="15">
        <f t="shared" si="1"/>
        <v>463957238.81</v>
      </c>
      <c r="S13" s="15">
        <f t="shared" ref="S13" si="2">+S14+S20+S30+S39+S47</f>
        <v>258743808.19000003</v>
      </c>
      <c r="T13" s="16">
        <f>+R13/E13</f>
        <v>0.64197670770774462</v>
      </c>
      <c r="U13" s="58"/>
      <c r="V13" s="58"/>
      <c r="W13" s="65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389576696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26414540.399999999</v>
      </c>
      <c r="K14" s="18">
        <f t="shared" si="3"/>
        <v>24185948.900000002</v>
      </c>
      <c r="L14" s="18">
        <f t="shared" si="3"/>
        <v>26061002.530000001</v>
      </c>
      <c r="M14" s="18">
        <f t="shared" si="3"/>
        <v>25494968.620000001</v>
      </c>
      <c r="N14" s="18">
        <f t="shared" si="3"/>
        <v>25960817.400000002</v>
      </c>
      <c r="O14" s="18">
        <f t="shared" si="3"/>
        <v>46619458.760000005</v>
      </c>
      <c r="P14" s="18">
        <f t="shared" si="3"/>
        <v>0</v>
      </c>
      <c r="Q14" s="18">
        <f t="shared" si="3"/>
        <v>0</v>
      </c>
      <c r="R14" s="18">
        <f t="shared" si="3"/>
        <v>288707125.74000001</v>
      </c>
      <c r="S14" s="18">
        <f t="shared" ref="S14" si="4">SUM(S15:S19)</f>
        <v>100869570.26000001</v>
      </c>
      <c r="T14" s="19">
        <f>+R14/E14</f>
        <v>0.74107904477941366</v>
      </c>
      <c r="U14" s="59"/>
    </row>
    <row r="15" spans="1:23" ht="20.100000000000001" customHeight="1" x14ac:dyDescent="0.25">
      <c r="A15" s="48" t="s">
        <v>20</v>
      </c>
      <c r="B15" s="20" t="s">
        <v>21</v>
      </c>
      <c r="C15" s="21">
        <v>287964207.82999998</v>
      </c>
      <c r="D15" s="21">
        <v>0</v>
      </c>
      <c r="E15" s="79">
        <v>292710763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>
        <v>21862200</v>
      </c>
      <c r="M15" s="21">
        <v>21512405.09</v>
      </c>
      <c r="N15" s="21">
        <v>21986459.280000001</v>
      </c>
      <c r="O15" s="21">
        <v>21949067.350000001</v>
      </c>
      <c r="P15" s="21"/>
      <c r="Q15" s="21"/>
      <c r="R15" s="21">
        <f>SUM(F15:Q15)</f>
        <v>210910361.91999999</v>
      </c>
      <c r="S15" s="23">
        <f>+E15-R15</f>
        <v>81800401.080000013</v>
      </c>
      <c r="T15" s="24">
        <f>+R15/E15</f>
        <v>0.72054187471063369</v>
      </c>
      <c r="U15" s="59"/>
    </row>
    <row r="16" spans="1:23" ht="20.100000000000001" customHeight="1" x14ac:dyDescent="0.25">
      <c r="A16" s="48" t="s">
        <v>22</v>
      </c>
      <c r="B16" s="20" t="s">
        <v>23</v>
      </c>
      <c r="C16" s="21">
        <v>53504491.200000003</v>
      </c>
      <c r="D16" s="21">
        <v>0</v>
      </c>
      <c r="E16" s="79">
        <v>56065098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>
        <v>876000</v>
      </c>
      <c r="M16" s="21">
        <v>646000</v>
      </c>
      <c r="N16" s="21">
        <v>646000</v>
      </c>
      <c r="O16" s="21">
        <v>21316280.52</v>
      </c>
      <c r="P16" s="21"/>
      <c r="Q16" s="21"/>
      <c r="R16" s="21">
        <f>SUM(F16:Q16)</f>
        <v>45987178.290000007</v>
      </c>
      <c r="S16" s="23">
        <f>+E16-R16</f>
        <v>10077919.709999993</v>
      </c>
      <c r="T16" s="24">
        <f>+R16/E16</f>
        <v>0.82024610551826749</v>
      </c>
      <c r="U16" s="59"/>
    </row>
    <row r="17" spans="1:22" ht="20.100000000000001" customHeight="1" x14ac:dyDescent="0.25">
      <c r="A17" s="48" t="s">
        <v>91</v>
      </c>
      <c r="B17" s="20" t="s">
        <v>88</v>
      </c>
      <c r="C17" s="21">
        <v>0</v>
      </c>
      <c r="D17" s="21">
        <v>0</v>
      </c>
      <c r="E17" s="79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59"/>
      <c r="V17" s="59"/>
    </row>
    <row r="18" spans="1:22" ht="20.100000000000001" customHeight="1" x14ac:dyDescent="0.25">
      <c r="A18" s="48" t="s">
        <v>92</v>
      </c>
      <c r="B18" s="20" t="s">
        <v>89</v>
      </c>
      <c r="C18" s="21">
        <v>0</v>
      </c>
      <c r="D18" s="21">
        <v>0</v>
      </c>
      <c r="E18" s="79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59"/>
      <c r="V18" s="59"/>
    </row>
    <row r="19" spans="1:22" ht="20.100000000000001" customHeight="1" x14ac:dyDescent="0.25">
      <c r="A19" s="48" t="s">
        <v>24</v>
      </c>
      <c r="B19" s="20" t="s">
        <v>25</v>
      </c>
      <c r="C19" s="21">
        <v>40251952.950000003</v>
      </c>
      <c r="D19" s="21">
        <v>0</v>
      </c>
      <c r="E19" s="79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>
        <v>3322802.53</v>
      </c>
      <c r="M19" s="21">
        <v>3336563.53</v>
      </c>
      <c r="N19" s="21">
        <v>3328358.12</v>
      </c>
      <c r="O19" s="21">
        <v>3354110.89</v>
      </c>
      <c r="P19" s="21"/>
      <c r="Q19" s="21"/>
      <c r="R19" s="21">
        <f>SUM(F19:Q19)</f>
        <v>31809585.530000005</v>
      </c>
      <c r="S19" s="23">
        <f>+E19-R19</f>
        <v>8991249.4699999951</v>
      </c>
      <c r="T19" s="24">
        <f t="shared" ref="T19:T48" si="5">+R19/E19</f>
        <v>0.77963074848835823</v>
      </c>
      <c r="U19" s="59"/>
      <c r="V19" s="59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Q20" si="6">SUM(D21:D29)</f>
        <v>0</v>
      </c>
      <c r="E20" s="78">
        <f>SUM(E21:E29)</f>
        <v>203894733.63999999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10067486.060000001</v>
      </c>
      <c r="K20" s="18">
        <f t="shared" si="6"/>
        <v>11654820.73</v>
      </c>
      <c r="L20" s="18">
        <f t="shared" si="6"/>
        <v>4807310.24</v>
      </c>
      <c r="M20" s="18">
        <f t="shared" si="6"/>
        <v>13153859.980000002</v>
      </c>
      <c r="N20" s="18">
        <f t="shared" si="6"/>
        <v>16596893.009999998</v>
      </c>
      <c r="O20" s="18">
        <f t="shared" si="6"/>
        <v>7969657.6599999992</v>
      </c>
      <c r="P20" s="18">
        <f t="shared" si="6"/>
        <v>0</v>
      </c>
      <c r="Q20" s="18">
        <f t="shared" si="6"/>
        <v>0</v>
      </c>
      <c r="R20" s="18">
        <f>SUM(R21:R29)</f>
        <v>105688715.43000001</v>
      </c>
      <c r="S20" s="25">
        <f>SUM(S21:S29)</f>
        <v>98206018.210000008</v>
      </c>
      <c r="T20" s="19">
        <f>+R20/E20</f>
        <v>0.51834941267588497</v>
      </c>
      <c r="U20" s="59"/>
    </row>
    <row r="21" spans="1:22" ht="20.100000000000001" customHeight="1" x14ac:dyDescent="0.25">
      <c r="A21" s="48" t="s">
        <v>27</v>
      </c>
      <c r="B21" s="20" t="s">
        <v>28</v>
      </c>
      <c r="C21" s="21">
        <v>14062600</v>
      </c>
      <c r="D21" s="21">
        <v>0</v>
      </c>
      <c r="E21" s="79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>
        <v>662702.98</v>
      </c>
      <c r="M21" s="21">
        <v>1128316.3700000001</v>
      </c>
      <c r="N21" s="21">
        <v>2278333.5499999998</v>
      </c>
      <c r="O21" s="21">
        <v>775756.37</v>
      </c>
      <c r="P21" s="21"/>
      <c r="Q21" s="21"/>
      <c r="R21" s="21">
        <f>SUM(F21:Q21)</f>
        <v>13051010.480000002</v>
      </c>
      <c r="S21" s="23">
        <f>+E21-R21</f>
        <v>4016220.5199999977</v>
      </c>
      <c r="T21" s="24">
        <f t="shared" si="5"/>
        <v>0.76468236001493173</v>
      </c>
      <c r="U21" s="59"/>
    </row>
    <row r="22" spans="1:22" ht="23.25" customHeight="1" x14ac:dyDescent="0.25">
      <c r="A22" s="48" t="s">
        <v>29</v>
      </c>
      <c r="B22" s="20" t="s">
        <v>30</v>
      </c>
      <c r="C22" s="21">
        <v>4165800</v>
      </c>
      <c r="D22" s="21">
        <v>0</v>
      </c>
      <c r="E22" s="79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>
        <v>0</v>
      </c>
      <c r="M22" s="21">
        <v>24012.25</v>
      </c>
      <c r="N22" s="21">
        <v>235026.5</v>
      </c>
      <c r="O22" s="21">
        <v>0</v>
      </c>
      <c r="P22" s="21"/>
      <c r="Q22" s="21"/>
      <c r="R22" s="21">
        <f t="shared" ref="R22:R29" si="7">SUM(F22:Q22)</f>
        <v>1075912.6099999999</v>
      </c>
      <c r="S22" s="23">
        <f t="shared" ref="S22:S29" si="8">+E22-R22</f>
        <v>2294588.39</v>
      </c>
      <c r="T22" s="24">
        <f t="shared" si="5"/>
        <v>0.31921444616097128</v>
      </c>
    </row>
    <row r="23" spans="1:22" ht="20.100000000000001" customHeight="1" x14ac:dyDescent="0.25">
      <c r="A23" s="48" t="s">
        <v>31</v>
      </c>
      <c r="B23" s="20" t="s">
        <v>32</v>
      </c>
      <c r="C23" s="21">
        <v>37000000</v>
      </c>
      <c r="D23" s="21">
        <v>0</v>
      </c>
      <c r="E23" s="79">
        <v>25617600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>
        <v>1942572.5</v>
      </c>
      <c r="M23" s="21">
        <v>3843089.44</v>
      </c>
      <c r="N23" s="21">
        <v>3532286.32</v>
      </c>
      <c r="O23" s="21">
        <v>4738372.26</v>
      </c>
      <c r="P23" s="21"/>
      <c r="Q23" s="21"/>
      <c r="R23" s="21">
        <f t="shared" si="7"/>
        <v>19920865.52</v>
      </c>
      <c r="S23" s="23">
        <f t="shared" si="8"/>
        <v>5696734.4800000004</v>
      </c>
      <c r="T23" s="24">
        <f t="shared" si="5"/>
        <v>0.77762419274248951</v>
      </c>
    </row>
    <row r="24" spans="1:22" ht="20.100000000000001" customHeight="1" x14ac:dyDescent="0.25">
      <c r="A24" s="48" t="s">
        <v>33</v>
      </c>
      <c r="B24" s="20" t="s">
        <v>34</v>
      </c>
      <c r="C24" s="21">
        <v>794000</v>
      </c>
      <c r="D24" s="21">
        <v>0</v>
      </c>
      <c r="E24" s="79">
        <v>1200000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/>
      <c r="Q24" s="21"/>
      <c r="R24" s="21">
        <f t="shared" si="7"/>
        <v>682000</v>
      </c>
      <c r="S24" s="23">
        <f t="shared" si="8"/>
        <v>518000</v>
      </c>
      <c r="T24" s="24">
        <f t="shared" si="5"/>
        <v>0.56833333333333336</v>
      </c>
    </row>
    <row r="25" spans="1:22" ht="20.100000000000001" customHeight="1" x14ac:dyDescent="0.25">
      <c r="A25" s="48" t="s">
        <v>35</v>
      </c>
      <c r="B25" s="20" t="s">
        <v>36</v>
      </c>
      <c r="C25" s="21">
        <v>23037623</v>
      </c>
      <c r="D25" s="21">
        <v>0</v>
      </c>
      <c r="E25" s="79">
        <v>27610518.640000001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>
        <v>1039625.76</v>
      </c>
      <c r="M25" s="21">
        <v>1039625.76</v>
      </c>
      <c r="N25" s="21">
        <v>1039625.76</v>
      </c>
      <c r="O25" s="21">
        <v>58715.03</v>
      </c>
      <c r="P25" s="21"/>
      <c r="Q25" s="21"/>
      <c r="R25" s="21">
        <f t="shared" si="7"/>
        <v>10898551.069999998</v>
      </c>
      <c r="S25" s="23">
        <f t="shared" si="8"/>
        <v>16711967.570000002</v>
      </c>
      <c r="T25" s="24">
        <f t="shared" si="5"/>
        <v>0.39472460521661529</v>
      </c>
      <c r="U25" s="64"/>
    </row>
    <row r="26" spans="1:22" ht="20.100000000000001" customHeight="1" x14ac:dyDescent="0.25">
      <c r="A26" s="48" t="s">
        <v>37</v>
      </c>
      <c r="B26" s="20" t="s">
        <v>38</v>
      </c>
      <c r="C26" s="21">
        <v>12767400</v>
      </c>
      <c r="D26" s="21">
        <v>0</v>
      </c>
      <c r="E26" s="79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>
        <v>297189</v>
      </c>
      <c r="M26" s="21">
        <v>305097.07</v>
      </c>
      <c r="N26" s="21">
        <v>455927.35</v>
      </c>
      <c r="O26" s="21">
        <v>552261.04</v>
      </c>
      <c r="P26" s="21"/>
      <c r="Q26" s="21"/>
      <c r="R26" s="21">
        <f t="shared" si="7"/>
        <v>3401534.44</v>
      </c>
      <c r="S26" s="23">
        <f t="shared" si="8"/>
        <v>8085521.5600000005</v>
      </c>
      <c r="T26" s="24">
        <f t="shared" si="5"/>
        <v>0.29611890461751034</v>
      </c>
    </row>
    <row r="27" spans="1:22" ht="25.5" x14ac:dyDescent="0.25">
      <c r="A27" s="48" t="s">
        <v>39</v>
      </c>
      <c r="B27" s="20" t="s">
        <v>40</v>
      </c>
      <c r="C27" s="21">
        <v>13522644</v>
      </c>
      <c r="D27" s="21">
        <v>0</v>
      </c>
      <c r="E27" s="79">
        <v>9983775.5999999996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>
        <v>5000</v>
      </c>
      <c r="M27" s="21">
        <v>1326856.6599999999</v>
      </c>
      <c r="N27" s="21">
        <v>580799.36</v>
      </c>
      <c r="O27" s="21">
        <v>81749.8</v>
      </c>
      <c r="P27" s="21"/>
      <c r="Q27" s="21"/>
      <c r="R27" s="21">
        <f t="shared" si="7"/>
        <v>5393145.5800000001</v>
      </c>
      <c r="S27" s="23">
        <f t="shared" si="8"/>
        <v>4590630.0199999996</v>
      </c>
      <c r="T27" s="24">
        <f t="shared" si="5"/>
        <v>0.5401909854624537</v>
      </c>
      <c r="U27" s="59"/>
    </row>
    <row r="28" spans="1:22" ht="30.95" customHeight="1" x14ac:dyDescent="0.25">
      <c r="A28" s="48" t="s">
        <v>41</v>
      </c>
      <c r="B28" s="20" t="s">
        <v>42</v>
      </c>
      <c r="C28" s="21">
        <v>107840867.22</v>
      </c>
      <c r="D28" s="21">
        <v>0</v>
      </c>
      <c r="E28" s="79">
        <v>82879077.400000006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>
        <v>767000</v>
      </c>
      <c r="M28" s="21">
        <v>5214319.9400000004</v>
      </c>
      <c r="N28" s="21">
        <v>7439606.3099999996</v>
      </c>
      <c r="O28" s="21">
        <v>1469242.44</v>
      </c>
      <c r="P28" s="21"/>
      <c r="Q28" s="21"/>
      <c r="R28" s="21">
        <f t="shared" si="7"/>
        <v>42862776.950000003</v>
      </c>
      <c r="S28" s="23">
        <f t="shared" si="8"/>
        <v>40016300.450000003</v>
      </c>
      <c r="T28" s="24">
        <f t="shared" si="5"/>
        <v>0.51717246734216182</v>
      </c>
      <c r="U28" s="59"/>
    </row>
    <row r="29" spans="1:22" ht="16.5" customHeight="1" x14ac:dyDescent="0.25">
      <c r="A29" s="48" t="s">
        <v>43</v>
      </c>
      <c r="B29" s="20" t="s">
        <v>44</v>
      </c>
      <c r="C29" s="21">
        <v>37130000</v>
      </c>
      <c r="D29" s="21">
        <v>0</v>
      </c>
      <c r="E29" s="79">
        <v>24678974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>
        <v>93220</v>
      </c>
      <c r="M29" s="21">
        <v>272542.49</v>
      </c>
      <c r="N29" s="21">
        <v>1035287.86</v>
      </c>
      <c r="O29" s="21">
        <v>293560.71999999997</v>
      </c>
      <c r="P29" s="21"/>
      <c r="Q29" s="21"/>
      <c r="R29" s="21">
        <f t="shared" si="7"/>
        <v>8402918.7800000012</v>
      </c>
      <c r="S29" s="23">
        <f t="shared" si="8"/>
        <v>16276055.219999999</v>
      </c>
      <c r="T29" s="24">
        <f t="shared" si="5"/>
        <v>0.34048898386132265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78">
        <f>SUM(E31:E38)</f>
        <v>31172189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1015272.2</v>
      </c>
      <c r="K30" s="18">
        <f t="shared" si="9"/>
        <v>4094095.0100000002</v>
      </c>
      <c r="L30" s="18">
        <f t="shared" si="9"/>
        <v>612500</v>
      </c>
      <c r="M30" s="18">
        <f t="shared" si="9"/>
        <v>1512242.38</v>
      </c>
      <c r="N30" s="18">
        <f t="shared" si="9"/>
        <v>7600028.4199999999</v>
      </c>
      <c r="O30" s="18">
        <f t="shared" si="9"/>
        <v>1095090.8500000001</v>
      </c>
      <c r="P30" s="18">
        <f t="shared" si="9"/>
        <v>0</v>
      </c>
      <c r="Q30" s="18">
        <f t="shared" si="9"/>
        <v>0</v>
      </c>
      <c r="R30" s="18">
        <f t="shared" si="9"/>
        <v>19510510.859999999</v>
      </c>
      <c r="S30" s="25">
        <f>SUM(S31:S38)</f>
        <v>11661678.140000002</v>
      </c>
      <c r="T30" s="19">
        <f t="shared" si="5"/>
        <v>0.62589479551788929</v>
      </c>
      <c r="U30" s="59"/>
    </row>
    <row r="31" spans="1:22" ht="24" customHeight="1" x14ac:dyDescent="0.25">
      <c r="A31" s="48" t="s">
        <v>46</v>
      </c>
      <c r="B31" s="20" t="s">
        <v>47</v>
      </c>
      <c r="C31" s="21">
        <v>4497500</v>
      </c>
      <c r="D31" s="21">
        <v>0</v>
      </c>
      <c r="E31" s="79">
        <v>2169365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>
        <v>0</v>
      </c>
      <c r="M31" s="21">
        <v>175000</v>
      </c>
      <c r="N31" s="21">
        <v>125000</v>
      </c>
      <c r="O31" s="21">
        <v>62422</v>
      </c>
      <c r="P31" s="21"/>
      <c r="Q31" s="21"/>
      <c r="R31" s="21">
        <f t="shared" ref="R31:R38" si="10">SUM(F31:Q31)</f>
        <v>1118892.76</v>
      </c>
      <c r="S31" s="23">
        <f t="shared" ref="S31:S38" si="11">+E31-R31</f>
        <v>1050472.24</v>
      </c>
      <c r="T31" s="24">
        <f t="shared" si="5"/>
        <v>0.51576971141324768</v>
      </c>
      <c r="U31" s="59"/>
    </row>
    <row r="32" spans="1:22" ht="17.25" customHeight="1" x14ac:dyDescent="0.25">
      <c r="A32" s="48" t="s">
        <v>48</v>
      </c>
      <c r="B32" s="20" t="s">
        <v>49</v>
      </c>
      <c r="C32" s="21">
        <v>3850000</v>
      </c>
      <c r="D32" s="21">
        <v>0</v>
      </c>
      <c r="E32" s="79">
        <v>4207945</v>
      </c>
      <c r="F32" s="21">
        <v>0</v>
      </c>
      <c r="G32" s="22">
        <v>0</v>
      </c>
      <c r="H32" s="21">
        <v>0</v>
      </c>
      <c r="I32" s="21">
        <v>13688</v>
      </c>
      <c r="J32" s="21">
        <v>0</v>
      </c>
      <c r="K32" s="21">
        <v>1278553.6000000001</v>
      </c>
      <c r="L32" s="21">
        <v>0</v>
      </c>
      <c r="M32" s="21">
        <v>0</v>
      </c>
      <c r="N32" s="21">
        <v>-1278553.6000000001</v>
      </c>
      <c r="O32" s="21">
        <v>0</v>
      </c>
      <c r="P32" s="21"/>
      <c r="Q32" s="21"/>
      <c r="R32" s="21">
        <f t="shared" si="10"/>
        <v>13688</v>
      </c>
      <c r="S32" s="23">
        <f t="shared" si="11"/>
        <v>4194257</v>
      </c>
      <c r="T32" s="24">
        <f t="shared" si="5"/>
        <v>3.2528942274673268E-3</v>
      </c>
      <c r="U32" s="59"/>
    </row>
    <row r="33" spans="1:21" ht="20.100000000000001" customHeight="1" x14ac:dyDescent="0.25">
      <c r="A33" s="48" t="s">
        <v>50</v>
      </c>
      <c r="B33" s="20" t="s">
        <v>51</v>
      </c>
      <c r="C33" s="21">
        <v>15999050</v>
      </c>
      <c r="D33" s="21">
        <v>0</v>
      </c>
      <c r="E33" s="79">
        <v>1145790</v>
      </c>
      <c r="F33" s="21">
        <v>0</v>
      </c>
      <c r="G33" s="22">
        <v>205153.62</v>
      </c>
      <c r="H33" s="21">
        <v>77526</v>
      </c>
      <c r="I33" s="21">
        <v>4175.24</v>
      </c>
      <c r="J33" s="21">
        <v>0</v>
      </c>
      <c r="K33" s="21">
        <v>365667.84000000003</v>
      </c>
      <c r="L33" s="21">
        <v>0</v>
      </c>
      <c r="M33" s="21">
        <v>0</v>
      </c>
      <c r="N33" s="21">
        <v>0</v>
      </c>
      <c r="O33" s="21">
        <v>102120.21</v>
      </c>
      <c r="P33" s="21"/>
      <c r="Q33" s="21"/>
      <c r="R33" s="21">
        <f t="shared" si="10"/>
        <v>754642.90999999992</v>
      </c>
      <c r="S33" s="23">
        <f t="shared" si="11"/>
        <v>391147.09000000008</v>
      </c>
      <c r="T33" s="24">
        <f t="shared" si="5"/>
        <v>0.65862235662730506</v>
      </c>
      <c r="U33" s="59"/>
    </row>
    <row r="34" spans="1:21" ht="20.100000000000001" customHeight="1" x14ac:dyDescent="0.25">
      <c r="A34" s="48" t="s">
        <v>93</v>
      </c>
      <c r="B34" s="20" t="s">
        <v>90</v>
      </c>
      <c r="C34" s="21">
        <v>50000</v>
      </c>
      <c r="D34" s="21">
        <v>0</v>
      </c>
      <c r="E34" s="79">
        <v>50000</v>
      </c>
      <c r="F34" s="21">
        <v>0</v>
      </c>
      <c r="G34" s="22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59"/>
    </row>
    <row r="35" spans="1:21" ht="20.100000000000001" customHeight="1" x14ac:dyDescent="0.25">
      <c r="A35" s="48" t="s">
        <v>52</v>
      </c>
      <c r="B35" s="20" t="s">
        <v>53</v>
      </c>
      <c r="C35" s="21">
        <v>986952</v>
      </c>
      <c r="D35" s="21">
        <v>0</v>
      </c>
      <c r="E35" s="79">
        <v>75462</v>
      </c>
      <c r="F35" s="21">
        <v>0</v>
      </c>
      <c r="G35" s="22">
        <v>0</v>
      </c>
      <c r="H35" s="21">
        <v>0</v>
      </c>
      <c r="I35" s="21">
        <v>20165.52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/>
      <c r="Q35" s="21"/>
      <c r="R35" s="21">
        <f t="shared" si="10"/>
        <v>20165.52</v>
      </c>
      <c r="S35" s="23">
        <f t="shared" si="11"/>
        <v>55296.479999999996</v>
      </c>
      <c r="T35" s="24">
        <f t="shared" si="5"/>
        <v>0.26722747873101693</v>
      </c>
      <c r="U35" s="59"/>
    </row>
    <row r="36" spans="1:21" ht="30.95" customHeight="1" x14ac:dyDescent="0.25">
      <c r="A36" s="48" t="s">
        <v>54</v>
      </c>
      <c r="B36" s="20" t="s">
        <v>55</v>
      </c>
      <c r="C36" s="21">
        <v>2543890</v>
      </c>
      <c r="D36" s="21">
        <v>0</v>
      </c>
      <c r="E36" s="79">
        <v>304190</v>
      </c>
      <c r="F36" s="21">
        <v>0</v>
      </c>
      <c r="G36" s="22">
        <v>16332.29</v>
      </c>
      <c r="H36" s="21">
        <v>0</v>
      </c>
      <c r="I36" s="21">
        <v>18903.97</v>
      </c>
      <c r="J36" s="21">
        <v>0</v>
      </c>
      <c r="K36" s="21">
        <v>99668.7</v>
      </c>
      <c r="L36" s="21">
        <v>0</v>
      </c>
      <c r="M36" s="21">
        <v>0</v>
      </c>
      <c r="N36" s="21">
        <v>50415.5</v>
      </c>
      <c r="O36" s="21">
        <v>0</v>
      </c>
      <c r="P36" s="21"/>
      <c r="Q36" s="21"/>
      <c r="R36" s="21">
        <f t="shared" si="10"/>
        <v>185320.46</v>
      </c>
      <c r="S36" s="23">
        <f t="shared" si="11"/>
        <v>118869.54000000001</v>
      </c>
      <c r="T36" s="24">
        <f t="shared" si="5"/>
        <v>0.60922601005950228</v>
      </c>
      <c r="U36" s="59"/>
    </row>
    <row r="37" spans="1:21" ht="30.95" customHeight="1" x14ac:dyDescent="0.25">
      <c r="A37" s="48" t="s">
        <v>56</v>
      </c>
      <c r="B37" s="20" t="s">
        <v>57</v>
      </c>
      <c r="C37" s="21">
        <v>19210000</v>
      </c>
      <c r="D37" s="21">
        <v>0</v>
      </c>
      <c r="E37" s="79">
        <v>12172117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>
        <v>612500</v>
      </c>
      <c r="M37" s="21">
        <v>525000</v>
      </c>
      <c r="N37" s="21">
        <v>5948147.2000000002</v>
      </c>
      <c r="O37" s="21">
        <v>596310</v>
      </c>
      <c r="P37" s="21"/>
      <c r="Q37" s="21"/>
      <c r="R37" s="21">
        <f t="shared" si="10"/>
        <v>11022690.219999999</v>
      </c>
      <c r="S37" s="23">
        <f t="shared" si="11"/>
        <v>1149426.7800000012</v>
      </c>
      <c r="T37" s="24">
        <f t="shared" si="5"/>
        <v>0.90556886858711583</v>
      </c>
    </row>
    <row r="38" spans="1:21" ht="20.100000000000001" customHeight="1" x14ac:dyDescent="0.25">
      <c r="A38" s="51" t="s">
        <v>58</v>
      </c>
      <c r="B38" s="52" t="s">
        <v>94</v>
      </c>
      <c r="C38" s="41">
        <v>24287740</v>
      </c>
      <c r="D38" s="41">
        <v>0</v>
      </c>
      <c r="E38" s="81">
        <v>11047320</v>
      </c>
      <c r="F38" s="41">
        <v>0</v>
      </c>
      <c r="G38" s="83">
        <v>228326.92</v>
      </c>
      <c r="H38" s="41">
        <v>434056.86</v>
      </c>
      <c r="I38" s="41">
        <v>99068.29</v>
      </c>
      <c r="J38" s="84">
        <v>177000</v>
      </c>
      <c r="K38" s="41">
        <v>1555158.58</v>
      </c>
      <c r="L38" s="41">
        <v>0</v>
      </c>
      <c r="M38" s="41">
        <v>812242.38</v>
      </c>
      <c r="N38" s="41">
        <v>2755019.32</v>
      </c>
      <c r="O38" s="41">
        <v>334238.64</v>
      </c>
      <c r="P38" s="41"/>
      <c r="Q38" s="41"/>
      <c r="R38" s="41">
        <f t="shared" si="10"/>
        <v>6395110.9899999993</v>
      </c>
      <c r="S38" s="46">
        <f t="shared" si="11"/>
        <v>4652209.0100000007</v>
      </c>
      <c r="T38" s="47">
        <f t="shared" si="5"/>
        <v>0.57888347490613101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80">
        <f>SUM(E40:E46)</f>
        <v>92098748.359999999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6464186.3699999992</v>
      </c>
      <c r="L39" s="18">
        <f t="shared" si="12"/>
        <v>0</v>
      </c>
      <c r="M39" s="18">
        <f t="shared" si="12"/>
        <v>1176810.22</v>
      </c>
      <c r="N39" s="18">
        <f t="shared" si="12"/>
        <v>28923758.969999999</v>
      </c>
      <c r="O39" s="18">
        <f t="shared" si="12"/>
        <v>42083.33</v>
      </c>
      <c r="P39" s="18">
        <f t="shared" si="12"/>
        <v>0</v>
      </c>
      <c r="Q39" s="18">
        <f t="shared" si="12"/>
        <v>0</v>
      </c>
      <c r="R39" s="18">
        <f t="shared" si="12"/>
        <v>46378383.189999998</v>
      </c>
      <c r="S39" s="25">
        <f>SUM(S40:S46)</f>
        <v>45720365.170000002</v>
      </c>
      <c r="T39" s="19">
        <f t="shared" si="5"/>
        <v>0.50357235050267946</v>
      </c>
      <c r="U39" s="59"/>
    </row>
    <row r="40" spans="1:21" ht="16.5" customHeight="1" x14ac:dyDescent="0.25">
      <c r="A40" s="48" t="s">
        <v>60</v>
      </c>
      <c r="B40" s="20" t="s">
        <v>61</v>
      </c>
      <c r="C40" s="21">
        <v>19500731.800000001</v>
      </c>
      <c r="D40" s="21">
        <v>0</v>
      </c>
      <c r="E40" s="79">
        <v>18743578.359999999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>
        <v>0</v>
      </c>
      <c r="M40" s="21">
        <v>548283.22</v>
      </c>
      <c r="N40" s="21">
        <v>187501.69</v>
      </c>
      <c r="O40" s="21">
        <v>0</v>
      </c>
      <c r="P40" s="21"/>
      <c r="Q40" s="21"/>
      <c r="R40" s="21">
        <f t="shared" ref="R40:R46" si="13">SUM(F40:Q40)</f>
        <v>13515513.649999999</v>
      </c>
      <c r="S40" s="23">
        <f t="shared" ref="S40:S46" si="14">+E40-R40</f>
        <v>5228064.7100000009</v>
      </c>
      <c r="T40" s="24">
        <f t="shared" si="5"/>
        <v>0.7210743535953078</v>
      </c>
    </row>
    <row r="41" spans="1:21" ht="30.95" customHeight="1" x14ac:dyDescent="0.25">
      <c r="A41" s="48" t="s">
        <v>62</v>
      </c>
      <c r="B41" s="20" t="s">
        <v>63</v>
      </c>
      <c r="C41" s="21">
        <v>2831834</v>
      </c>
      <c r="D41" s="21">
        <v>0</v>
      </c>
      <c r="E41" s="79">
        <v>94915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20343.2</v>
      </c>
      <c r="O41" s="21">
        <v>0</v>
      </c>
      <c r="P41" s="21"/>
      <c r="Q41" s="21"/>
      <c r="R41" s="21">
        <f t="shared" si="13"/>
        <v>20343.2</v>
      </c>
      <c r="S41" s="23">
        <f t="shared" si="14"/>
        <v>74571.8</v>
      </c>
      <c r="T41" s="24">
        <f t="shared" si="5"/>
        <v>0.21433071695727757</v>
      </c>
    </row>
    <row r="42" spans="1:21" ht="30.95" customHeight="1" x14ac:dyDescent="0.25">
      <c r="A42" s="48" t="s">
        <v>64</v>
      </c>
      <c r="B42" s="20" t="s">
        <v>65</v>
      </c>
      <c r="C42" s="21">
        <v>29350</v>
      </c>
      <c r="D42" s="21">
        <v>0</v>
      </c>
      <c r="E42" s="79">
        <v>45216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/>
      <c r="Q42" s="21"/>
      <c r="R42" s="21">
        <f t="shared" si="13"/>
        <v>45216</v>
      </c>
      <c r="S42" s="23">
        <f t="shared" si="14"/>
        <v>0</v>
      </c>
      <c r="T42" s="24">
        <f t="shared" si="5"/>
        <v>1</v>
      </c>
    </row>
    <row r="43" spans="1:21" ht="30.95" customHeight="1" x14ac:dyDescent="0.25">
      <c r="A43" s="48" t="s">
        <v>66</v>
      </c>
      <c r="B43" s="20" t="s">
        <v>67</v>
      </c>
      <c r="C43" s="21">
        <v>14350000</v>
      </c>
      <c r="D43" s="21">
        <v>0</v>
      </c>
      <c r="E43" s="79">
        <v>38758369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22833</v>
      </c>
      <c r="N43" s="21">
        <v>19035300</v>
      </c>
      <c r="O43" s="21">
        <v>0</v>
      </c>
      <c r="P43" s="21"/>
      <c r="Q43" s="21"/>
      <c r="R43" s="21">
        <f t="shared" si="13"/>
        <v>19058133</v>
      </c>
      <c r="S43" s="23">
        <f t="shared" si="14"/>
        <v>19700236</v>
      </c>
      <c r="T43" s="24">
        <f t="shared" si="5"/>
        <v>0.49171658900300991</v>
      </c>
    </row>
    <row r="44" spans="1:21" ht="30.95" customHeight="1" x14ac:dyDescent="0.25">
      <c r="A44" s="48" t="s">
        <v>68</v>
      </c>
      <c r="B44" s="20" t="s">
        <v>69</v>
      </c>
      <c r="C44" s="21">
        <v>23342201</v>
      </c>
      <c r="D44" s="21">
        <v>0</v>
      </c>
      <c r="E44" s="79">
        <v>31906972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>
        <v>0</v>
      </c>
      <c r="M44" s="21">
        <v>605694</v>
      </c>
      <c r="N44" s="21">
        <v>9680614.0800000001</v>
      </c>
      <c r="O44" s="21">
        <v>42083.33</v>
      </c>
      <c r="P44" s="21"/>
      <c r="Q44" s="21"/>
      <c r="R44" s="21">
        <f t="shared" si="13"/>
        <v>12695541.42</v>
      </c>
      <c r="S44" s="23">
        <f t="shared" si="14"/>
        <v>19211430.579999998</v>
      </c>
      <c r="T44" s="24">
        <f t="shared" si="5"/>
        <v>0.39789239229595336</v>
      </c>
    </row>
    <row r="45" spans="1:21" ht="18.75" customHeight="1" x14ac:dyDescent="0.25">
      <c r="A45" s="48" t="s">
        <v>70</v>
      </c>
      <c r="B45" s="20" t="s">
        <v>71</v>
      </c>
      <c r="C45" s="21">
        <v>18000</v>
      </c>
      <c r="D45" s="21">
        <v>0</v>
      </c>
      <c r="E45" s="79">
        <v>1625000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/>
      <c r="Q45" s="21"/>
      <c r="R45" s="21">
        <f t="shared" si="13"/>
        <v>119333.4</v>
      </c>
      <c r="S45" s="23">
        <f t="shared" si="14"/>
        <v>1505666.6</v>
      </c>
      <c r="T45" s="24">
        <f t="shared" si="5"/>
        <v>7.3435938461538453E-2</v>
      </c>
    </row>
    <row r="46" spans="1:21" ht="17.25" customHeight="1" x14ac:dyDescent="0.25">
      <c r="A46" s="48" t="s">
        <v>72</v>
      </c>
      <c r="B46" s="20" t="s">
        <v>95</v>
      </c>
      <c r="C46" s="21">
        <v>7200000</v>
      </c>
      <c r="D46" s="21">
        <v>0</v>
      </c>
      <c r="E46" s="79">
        <v>924698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/>
      <c r="Q46" s="21"/>
      <c r="R46" s="21">
        <f t="shared" si="13"/>
        <v>924302.52</v>
      </c>
      <c r="S46" s="23">
        <f t="shared" si="14"/>
        <v>395.47999999998137</v>
      </c>
      <c r="T46" s="24">
        <f t="shared" si="5"/>
        <v>0.99957231442049188</v>
      </c>
    </row>
    <row r="47" spans="1:21" ht="15.75" customHeight="1" x14ac:dyDescent="0.25">
      <c r="A47" s="17">
        <v>2.7</v>
      </c>
      <c r="B47" s="17" t="s">
        <v>96</v>
      </c>
      <c r="C47" s="18">
        <f t="shared" ref="C47:R47" si="15">SUM(C48:C48)</f>
        <v>0</v>
      </c>
      <c r="D47" s="18">
        <f t="shared" si="15"/>
        <v>0</v>
      </c>
      <c r="E47" s="78">
        <f>SUM(E48:E48)</f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2612738.81</v>
      </c>
      <c r="L47" s="18">
        <f t="shared" si="15"/>
        <v>-310015.09999999998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3672503.59</v>
      </c>
      <c r="S47" s="25">
        <f>SUM(S48:S48)</f>
        <v>2286176.41</v>
      </c>
      <c r="T47" s="19">
        <f>+R47/E47</f>
        <v>0.61632837977538646</v>
      </c>
      <c r="U47" s="59"/>
    </row>
    <row r="48" spans="1:21" ht="20.100000000000001" customHeight="1" x14ac:dyDescent="0.25">
      <c r="A48" s="51" t="s">
        <v>97</v>
      </c>
      <c r="B48" s="52" t="s">
        <v>98</v>
      </c>
      <c r="C48" s="41">
        <v>0</v>
      </c>
      <c r="D48" s="41">
        <v>0</v>
      </c>
      <c r="E48" s="81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>
        <v>2612738.81</v>
      </c>
      <c r="L48" s="41">
        <v>-310015.09999999998</v>
      </c>
      <c r="M48" s="41">
        <v>0</v>
      </c>
      <c r="N48" s="41">
        <v>0</v>
      </c>
      <c r="O48" s="41">
        <v>0</v>
      </c>
      <c r="P48" s="41"/>
      <c r="Q48" s="41"/>
      <c r="R48" s="41">
        <f>SUM(F48:Q48)</f>
        <v>3672503.59</v>
      </c>
      <c r="S48" s="46">
        <f>+E48-R48</f>
        <v>2286176.41</v>
      </c>
      <c r="T48" s="47">
        <f t="shared" si="5"/>
        <v>0.61632837977538646</v>
      </c>
    </row>
    <row r="49" spans="1:20" ht="0.75" customHeight="1" x14ac:dyDescent="0.25">
      <c r="A49" s="49"/>
      <c r="B49" s="27"/>
      <c r="C49" s="27"/>
      <c r="D49" s="29"/>
      <c r="E49" s="82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85" t="s">
        <v>102</v>
      </c>
      <c r="B50" s="75"/>
      <c r="C50" s="76">
        <f>+C51+C54+C57</f>
        <v>0</v>
      </c>
      <c r="D50" s="76">
        <f t="shared" ref="D50:R50" si="16">+D51+D54+D57</f>
        <v>0</v>
      </c>
      <c r="E50" s="76">
        <f t="shared" ref="E50" si="17">+E51+E54+E57</f>
        <v>0</v>
      </c>
      <c r="F50" s="76">
        <f t="shared" si="16"/>
        <v>0</v>
      </c>
      <c r="G50" s="76">
        <f t="shared" si="16"/>
        <v>0</v>
      </c>
      <c r="H50" s="76">
        <f t="shared" si="16"/>
        <v>0</v>
      </c>
      <c r="I50" s="76">
        <f t="shared" si="16"/>
        <v>0</v>
      </c>
      <c r="J50" s="76">
        <f t="shared" si="16"/>
        <v>0</v>
      </c>
      <c r="K50" s="76">
        <f t="shared" si="16"/>
        <v>0</v>
      </c>
      <c r="L50" s="76">
        <f t="shared" si="16"/>
        <v>0</v>
      </c>
      <c r="M50" s="76">
        <f t="shared" si="16"/>
        <v>0</v>
      </c>
      <c r="N50" s="76">
        <f t="shared" si="16"/>
        <v>0</v>
      </c>
      <c r="O50" s="76">
        <f t="shared" si="16"/>
        <v>0</v>
      </c>
      <c r="P50" s="76">
        <f t="shared" si="16"/>
        <v>0</v>
      </c>
      <c r="Q50" s="76">
        <f t="shared" si="16"/>
        <v>0</v>
      </c>
      <c r="R50" s="76">
        <f t="shared" si="16"/>
        <v>0</v>
      </c>
      <c r="S50" s="76">
        <v>0</v>
      </c>
      <c r="T50" s="77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8">SUM(D52:D53)</f>
        <v>0</v>
      </c>
      <c r="E51" s="33">
        <f t="shared" ref="E51" si="19">SUM(E52:E53)</f>
        <v>0</v>
      </c>
      <c r="F51" s="33">
        <f t="shared" si="18"/>
        <v>0</v>
      </c>
      <c r="G51" s="34">
        <f t="shared" si="18"/>
        <v>0</v>
      </c>
      <c r="H51" s="33">
        <f t="shared" si="18"/>
        <v>0</v>
      </c>
      <c r="I51" s="33">
        <f t="shared" si="18"/>
        <v>0</v>
      </c>
      <c r="J51" s="33">
        <f t="shared" si="18"/>
        <v>0</v>
      </c>
      <c r="K51" s="33">
        <f>SUM(K52:K53)</f>
        <v>0</v>
      </c>
      <c r="L51" s="33">
        <f t="shared" si="18"/>
        <v>0</v>
      </c>
      <c r="M51" s="33">
        <f t="shared" si="18"/>
        <v>0</v>
      </c>
      <c r="N51" s="33">
        <f t="shared" si="18"/>
        <v>0</v>
      </c>
      <c r="O51" s="33">
        <f t="shared" si="18"/>
        <v>0</v>
      </c>
      <c r="P51" s="33">
        <f t="shared" si="18"/>
        <v>0</v>
      </c>
      <c r="Q51" s="33">
        <f t="shared" si="18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49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5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49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20">SUM(D55:D56)</f>
        <v>0</v>
      </c>
      <c r="E54" s="33">
        <f t="shared" ref="E54" si="21">SUM(E55:E56)</f>
        <v>0</v>
      </c>
      <c r="F54" s="33">
        <f t="shared" si="20"/>
        <v>0</v>
      </c>
      <c r="G54" s="34">
        <f t="shared" si="20"/>
        <v>0</v>
      </c>
      <c r="H54" s="33">
        <f t="shared" si="20"/>
        <v>0</v>
      </c>
      <c r="I54" s="33">
        <f t="shared" si="20"/>
        <v>0</v>
      </c>
      <c r="J54" s="33">
        <f t="shared" si="20"/>
        <v>0</v>
      </c>
      <c r="K54" s="33">
        <f t="shared" si="20"/>
        <v>0</v>
      </c>
      <c r="L54" s="33">
        <f t="shared" si="20"/>
        <v>0</v>
      </c>
      <c r="M54" s="33">
        <f t="shared" si="20"/>
        <v>0</v>
      </c>
      <c r="N54" s="33">
        <f t="shared" si="20"/>
        <v>0</v>
      </c>
      <c r="O54" s="33">
        <f t="shared" si="20"/>
        <v>0</v>
      </c>
      <c r="P54" s="33">
        <f t="shared" si="20"/>
        <v>0</v>
      </c>
      <c r="Q54" s="33">
        <f t="shared" si="20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49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49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22">SUM(D58)</f>
        <v>0</v>
      </c>
      <c r="E57" s="33">
        <f t="shared" si="22"/>
        <v>0</v>
      </c>
      <c r="F57" s="33">
        <f t="shared" si="22"/>
        <v>0</v>
      </c>
      <c r="G57" s="34">
        <f t="shared" si="22"/>
        <v>0</v>
      </c>
      <c r="H57" s="33">
        <f t="shared" si="22"/>
        <v>0</v>
      </c>
      <c r="I57" s="33">
        <f t="shared" si="22"/>
        <v>0</v>
      </c>
      <c r="J57" s="33">
        <f t="shared" si="22"/>
        <v>0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0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6">
        <f>+E58-R58</f>
        <v>0</v>
      </c>
      <c r="T58" s="47">
        <v>0</v>
      </c>
    </row>
    <row r="59" spans="1:20" ht="3.75" customHeight="1" x14ac:dyDescent="0.25">
      <c r="A59" s="66"/>
      <c r="B59" s="86"/>
      <c r="C59" s="87"/>
      <c r="D59" s="87"/>
      <c r="E59" s="87"/>
      <c r="F59" s="87"/>
      <c r="G59" s="88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9"/>
      <c r="S59" s="90"/>
      <c r="T59" s="91"/>
    </row>
    <row r="60" spans="1:20" x14ac:dyDescent="0.25">
      <c r="A60" s="92" t="s">
        <v>101</v>
      </c>
      <c r="B60" s="93"/>
      <c r="C60" s="93"/>
      <c r="D60" s="93"/>
      <c r="E60" s="93"/>
      <c r="F60" s="93"/>
      <c r="G60" s="94"/>
      <c r="H60" s="95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20" ht="13.5" customHeight="1" x14ac:dyDescent="0.25">
      <c r="A61" s="97" t="s">
        <v>115</v>
      </c>
      <c r="B61" s="98"/>
      <c r="C61" s="98"/>
      <c r="D61" s="98"/>
      <c r="E61" s="98"/>
      <c r="F61" s="98"/>
      <c r="G61" s="98"/>
      <c r="H61" s="96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0" ht="16.5" customHeight="1" x14ac:dyDescent="0.25">
      <c r="A62" s="97" t="s">
        <v>116</v>
      </c>
      <c r="B62" s="98"/>
      <c r="C62" s="98"/>
      <c r="D62" s="98"/>
      <c r="E62" s="98"/>
      <c r="F62" s="98"/>
      <c r="G62" s="98"/>
      <c r="H62" s="106"/>
    </row>
    <row r="63" spans="1:20" ht="36" customHeight="1" x14ac:dyDescent="0.25">
      <c r="A63" s="107" t="s">
        <v>117</v>
      </c>
      <c r="B63" s="108"/>
      <c r="C63" s="108"/>
      <c r="D63" s="108"/>
      <c r="E63" s="108"/>
      <c r="F63" s="108"/>
      <c r="G63" s="108"/>
      <c r="H63" s="109"/>
    </row>
    <row r="64" spans="1:20" ht="7.5" customHeight="1" x14ac:dyDescent="0.25">
      <c r="A64" s="63"/>
      <c r="B64" s="63"/>
      <c r="C64" s="63"/>
      <c r="D64" s="63"/>
      <c r="E64" s="63"/>
      <c r="F64" s="63"/>
    </row>
    <row r="65" spans="1:31" x14ac:dyDescent="0.25">
      <c r="A65" s="54"/>
    </row>
    <row r="66" spans="1:31" x14ac:dyDescent="0.25">
      <c r="A66" s="54"/>
    </row>
    <row r="67" spans="1:31" ht="19.5" customHeight="1" x14ac:dyDescent="0.25">
      <c r="A67" s="31" t="s">
        <v>113</v>
      </c>
      <c r="B67" s="31"/>
      <c r="C67" s="31"/>
      <c r="D67" s="67"/>
      <c r="E67" s="31"/>
      <c r="G67" s="105" t="s">
        <v>111</v>
      </c>
      <c r="H67" s="105"/>
      <c r="J67" s="31"/>
      <c r="K67" s="31"/>
      <c r="L67" s="31"/>
      <c r="M67" s="31"/>
      <c r="N67" s="31"/>
      <c r="O67" s="31"/>
      <c r="P67" s="31"/>
      <c r="Q67" s="31"/>
      <c r="R67" s="105" t="s">
        <v>112</v>
      </c>
      <c r="S67" s="105"/>
      <c r="T67" s="31"/>
      <c r="U67" s="68"/>
      <c r="V67" s="60"/>
      <c r="W67" s="6"/>
      <c r="X67" s="6"/>
      <c r="Y67" s="6"/>
      <c r="Z67" s="6"/>
      <c r="AA67" s="99"/>
      <c r="AB67" s="99"/>
      <c r="AC67" s="6"/>
      <c r="AD67" s="6"/>
      <c r="AE67" s="6"/>
    </row>
    <row r="68" spans="1:31" x14ac:dyDescent="0.25">
      <c r="A68" s="66"/>
      <c r="B68" s="31"/>
      <c r="C68" s="31"/>
      <c r="D68" s="31"/>
      <c r="E68" s="31"/>
      <c r="G68" s="4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68"/>
      <c r="V68" s="60"/>
      <c r="W68" s="6"/>
      <c r="X68" s="6"/>
      <c r="Y68" s="6"/>
      <c r="Z68" s="6"/>
      <c r="AA68" s="6"/>
    </row>
    <row r="69" spans="1:31" ht="13.5" customHeight="1" x14ac:dyDescent="0.2">
      <c r="A69" s="71"/>
      <c r="B69" s="71"/>
      <c r="C69" s="31"/>
      <c r="D69" s="31"/>
      <c r="E69" s="31"/>
      <c r="G69" s="4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68"/>
      <c r="V69" s="60"/>
      <c r="W69" s="6"/>
      <c r="X69" s="6"/>
      <c r="Y69" s="6"/>
      <c r="Z69" s="6"/>
      <c r="AA69" s="6"/>
    </row>
    <row r="70" spans="1:31" ht="12" customHeight="1" x14ac:dyDescent="0.2">
      <c r="A70" s="71" t="s">
        <v>109</v>
      </c>
      <c r="B70" s="71"/>
      <c r="C70" s="31"/>
      <c r="D70" s="31"/>
      <c r="E70" s="73"/>
      <c r="G70" s="110"/>
      <c r="H70" s="110"/>
      <c r="J70" s="31"/>
      <c r="K70" s="31"/>
      <c r="L70" s="31"/>
      <c r="M70" s="31"/>
      <c r="N70" s="31"/>
      <c r="O70" s="31"/>
      <c r="P70" s="31"/>
      <c r="Q70" s="31"/>
      <c r="R70" s="110"/>
      <c r="S70" s="110"/>
      <c r="T70" s="73"/>
      <c r="U70" s="69"/>
      <c r="V70" s="61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12" customHeight="1" x14ac:dyDescent="0.25">
      <c r="A71" s="72" t="s">
        <v>108</v>
      </c>
      <c r="B71" s="72"/>
      <c r="C71" s="31"/>
      <c r="D71" s="31"/>
      <c r="E71" s="72"/>
      <c r="G71" s="111" t="s">
        <v>104</v>
      </c>
      <c r="H71" s="111"/>
      <c r="J71"/>
      <c r="K71"/>
      <c r="L71" s="31"/>
      <c r="M71" s="31"/>
      <c r="N71" s="31"/>
      <c r="O71" s="31"/>
      <c r="P71" s="31"/>
      <c r="Q71" s="31"/>
      <c r="R71" s="112" t="s">
        <v>105</v>
      </c>
      <c r="S71" s="112"/>
      <c r="T71" s="72"/>
      <c r="U71" s="70"/>
      <c r="V71" s="62"/>
      <c r="W71" s="6"/>
      <c r="X71" s="6"/>
      <c r="Y71" s="6"/>
      <c r="Z71" s="43"/>
      <c r="AA71" s="43"/>
    </row>
    <row r="72" spans="1:31" ht="15" x14ac:dyDescent="0.25">
      <c r="A72" s="31" t="s">
        <v>114</v>
      </c>
      <c r="B72" s="31"/>
      <c r="C72" s="31"/>
      <c r="D72" s="31"/>
      <c r="E72" s="31"/>
      <c r="G72" s="105" t="s">
        <v>106</v>
      </c>
      <c r="H72" s="105"/>
      <c r="J72"/>
      <c r="K72"/>
      <c r="L72" s="31"/>
      <c r="M72" s="31"/>
      <c r="N72" s="31"/>
      <c r="O72" s="31"/>
      <c r="P72" s="31"/>
      <c r="Q72" s="31"/>
      <c r="R72" s="105" t="s">
        <v>107</v>
      </c>
      <c r="S72" s="105"/>
      <c r="T72" s="31"/>
      <c r="U72" s="68"/>
      <c r="V72" s="60"/>
      <c r="W72" s="6"/>
      <c r="X72" s="6"/>
      <c r="Y72" s="6"/>
      <c r="Z72" s="6"/>
      <c r="AA72" s="6"/>
    </row>
    <row r="73" spans="1:31" ht="15" x14ac:dyDescent="0.25">
      <c r="G73"/>
      <c r="J73"/>
      <c r="K73"/>
    </row>
  </sheetData>
  <mergeCells count="18">
    <mergeCell ref="G70:H70"/>
    <mergeCell ref="G71:H71"/>
    <mergeCell ref="G72:H72"/>
    <mergeCell ref="R70:S70"/>
    <mergeCell ref="R71:S71"/>
    <mergeCell ref="R72:S72"/>
    <mergeCell ref="A61:G61"/>
    <mergeCell ref="AA67:AB67"/>
    <mergeCell ref="A6:T6"/>
    <mergeCell ref="A7:T7"/>
    <mergeCell ref="A8:T8"/>
    <mergeCell ref="A9:T9"/>
    <mergeCell ref="A10:T10"/>
    <mergeCell ref="A11:B11"/>
    <mergeCell ref="R67:S67"/>
    <mergeCell ref="A62:H62"/>
    <mergeCell ref="A63:H63"/>
    <mergeCell ref="G67:H67"/>
  </mergeCells>
  <pageMargins left="0.39" right="0.15748031496062992" top="0.19685039370078741" bottom="0.19685039370078741" header="0.15748031496062992" footer="0.15748031496062992"/>
  <pageSetup paperSize="5" scale="65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2025'!Mayo</vt:lpstr>
      <vt:lpstr>'Ejecución Mensual 2025'!MAYO_MENSUAL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Echenique Benedicto</cp:lastModifiedBy>
  <cp:revision/>
  <cp:lastPrinted>2025-11-13T18:26:15Z</cp:lastPrinted>
  <dcterms:created xsi:type="dcterms:W3CDTF">2015-06-05T18:17:20Z</dcterms:created>
  <dcterms:modified xsi:type="dcterms:W3CDTF">2025-11-13T18:26:27Z</dcterms:modified>
  <cp:category/>
  <cp:contentStatus/>
</cp:coreProperties>
</file>